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TRAD\THEMATIQUES\Prime activité\TBregional suivi prime d'activité\TB PPA 2022\Juin 2022\docs maquettes\"/>
    </mc:Choice>
  </mc:AlternateContent>
  <xr:revisionPtr revIDLastSave="0" documentId="13_ncr:1_{998AF653-7E89-4E20-994C-866ECA57F3F8}" xr6:coauthVersionLast="47" xr6:coauthVersionMax="47" xr10:uidLastSave="{00000000-0000-0000-0000-000000000000}"/>
  <bookViews>
    <workbookView xWindow="28680" yWindow="-120" windowWidth="29040" windowHeight="15840" activeTab="5" xr2:uid="{0217656D-637A-48E4-9D0E-070E2E175DF8}"/>
  </bookViews>
  <sheets>
    <sheet name="Tb" sheetId="3" r:id="rId1"/>
    <sheet name="Fg1 " sheetId="4" r:id="rId2"/>
    <sheet name="Fg2" sheetId="5" r:id="rId3"/>
    <sheet name="Fg3 " sheetId="7" r:id="rId4"/>
    <sheet name="Fg4 " sheetId="8" r:id="rId5"/>
    <sheet name="Fg5" sheetId="9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9" l="1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K33" i="8"/>
  <c r="J33" i="8"/>
  <c r="J7" i="3" l="1"/>
  <c r="J6" i="3"/>
  <c r="J5" i="3"/>
  <c r="J4" i="3"/>
</calcChain>
</file>

<file path=xl/sharedStrings.xml><?xml version="1.0" encoding="utf-8"?>
<sst xmlns="http://schemas.openxmlformats.org/spreadsheetml/2006/main" count="99" uniqueCount="68">
  <si>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</si>
  <si>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</si>
  <si>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</si>
  <si>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</si>
  <si>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</si>
  <si>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</si>
  <si>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</si>
  <si>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</si>
  <si>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</si>
  <si>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 xml:space="preserve">dont prime d'activité seule </t>
  </si>
  <si>
    <t>dont Rsa et prime d'activité</t>
  </si>
  <si>
    <t>Population couverte par la prime d'activité</t>
  </si>
  <si>
    <t>Allocataires de la prime d'activité</t>
  </si>
  <si>
    <t xml:space="preserve">    Avec au moins une bonification individuelle</t>
  </si>
  <si>
    <t xml:space="preserve">    Avec majoration pour isolement</t>
  </si>
  <si>
    <t>Juin</t>
  </si>
  <si>
    <t>Décembre</t>
  </si>
  <si>
    <t>Mars</t>
  </si>
  <si>
    <t xml:space="preserve">Juin </t>
  </si>
  <si>
    <t>Foyers bénéficiaires de la prime d'activité avec au moins une bonification individuelle</t>
  </si>
  <si>
    <t>Total</t>
  </si>
  <si>
    <t xml:space="preserve"> </t>
  </si>
  <si>
    <t xml:space="preserve">Bas revenus </t>
  </si>
  <si>
    <t xml:space="preserve">Fragiles </t>
  </si>
  <si>
    <t>Figure 4 - Nombre d’entrants et de sortants de la prime d’activité selon leur droit au Rsa par trimestre</t>
  </si>
  <si>
    <t>Version avec rsa suspendue pour entrants</t>
  </si>
  <si>
    <t xml:space="preserve">Mars </t>
  </si>
  <si>
    <t>Septembre</t>
  </si>
  <si>
    <t>Autres entrants</t>
  </si>
  <si>
    <t>Autres sortants</t>
  </si>
  <si>
    <t>Écart des flux entrant / sortant</t>
  </si>
  <si>
    <t xml:space="preserve">Lecture : Pendant le deuxième trimestre 2022, plus de 373 millions d’euros de prime d'activité sont délivrés à plus de 675 000 foyers allocataires pour un montant moyen de 184 euros par foyer. </t>
  </si>
  <si>
    <t>Masses financières de la prime d’activité trimestrielle (sans bonification) en millons d'euros</t>
  </si>
  <si>
    <t>Nombre de foyers franciliens bénéficiaires de la prime d’activité en fin de trimestre en milliers</t>
  </si>
  <si>
    <t>Masses financières de la prime d'activité trimestrielle versée (avec bonification) en millions d'euros</t>
  </si>
  <si>
    <t>Montant moyen mensuel de prime d'activité versé par allocataire en euros</t>
  </si>
  <si>
    <t xml:space="preserve">Figure 5 - Masses financières par trimestre - Nombre de foyers franciliens bénéficiaires en fin de trimestre - Montant moyen mensuel versé par allocataire  </t>
  </si>
  <si>
    <t>Tableau 1 - Répartition des foyers bénéficiaires de la prime d’activité en Île-de-France, par département au 30 Juin 2022</t>
  </si>
  <si>
    <t>Lecture : Fin juin 2022, plus de 102 400 allocataires parisiens bénéficient de la prime d’activité.</t>
  </si>
  <si>
    <t xml:space="preserve">Lecture : L’évolution en glissement annuel du nombre de bénéficiaires de la prime d’activité entre juin 2021 et juin 2022
s'élève à 1,9 %. </t>
  </si>
  <si>
    <r>
      <rPr>
        <b/>
        <sz val="10"/>
        <color indexed="8"/>
        <rFont val="Calibri"/>
        <family val="2"/>
      </rPr>
      <t>É</t>
    </r>
    <r>
      <rPr>
        <b/>
        <sz val="10"/>
        <color indexed="8"/>
        <rFont val="Century Gothic"/>
        <family val="2"/>
      </rPr>
      <t>volution en glissement annuel de la prime d'activité</t>
    </r>
  </si>
  <si>
    <t xml:space="preserve">Figure 2 - Nombre de foyers franciliens bénéficiaires de la prime d’activité en fin de semestre 2020 et 2021 et fin de trimestre 2022 </t>
  </si>
  <si>
    <t xml:space="preserve">Autres </t>
  </si>
  <si>
    <t>Figure 3 - Catégorie de revenus des foyers bénéficiaires de la prime d'activité comparé à l'ensemble des foyers allocataires, en Île-de-France</t>
  </si>
  <si>
    <t>Autres</t>
  </si>
  <si>
    <t>Lecture : Entre fin mars et fin juin 2022, environ 103 700 foyers, issus de toutes autres situations que le rsa, ont ouvert des droits au dispositif de la prime d’activité.</t>
  </si>
  <si>
    <t>Lecture : Fin Juin 2022 en Île-de-France, près de 107 400 allocataires  de la prime d’activité ont moins de 25 ans.</t>
  </si>
  <si>
    <t xml:space="preserve">Figure 1 - Nombre de foyers franciliens  bénéficiaires de la prime d’activité en fin de semestre et évolution en glissement annuel </t>
  </si>
  <si>
    <t>Sources : Caisses d’allocations familiales d’Île-de-France, 2020, 2021 et 2022.</t>
  </si>
  <si>
    <t>Sortants vers le rsa</t>
  </si>
  <si>
    <t>Entrants bénéficiant préalablement du rsa</t>
  </si>
  <si>
    <r>
      <rPr>
        <sz val="8"/>
        <color theme="1"/>
        <rFont val="Century Gothic"/>
        <family val="2"/>
      </rPr>
      <t>Sources : Caisses d’allocations familiales d’Île-de-France, juin 2022 ; Insee, Rp 2019</t>
    </r>
    <r>
      <rPr>
        <sz val="8"/>
        <color theme="1"/>
        <rFont val="Calibri"/>
        <family val="2"/>
        <scheme val="minor"/>
      </rPr>
      <t>.</t>
    </r>
  </si>
  <si>
    <t xml:space="preserve">Part des dépendants à plus de 75 % des prestations caf parmi les allocataires de la prime d'activité </t>
  </si>
  <si>
    <t xml:space="preserve">Part des dépendants à plus de 75 % des prestations caf parmi l'ensemble des allocataires </t>
  </si>
  <si>
    <t>Evolution semestrielle du 31-12-2021 au 30-06-2022 (en %)</t>
  </si>
  <si>
    <t xml:space="preserve">     Evolution trimestrielle du 31-12-2021 au 31-03-2022 (en %)</t>
  </si>
  <si>
    <t xml:space="preserve">     Evolution trimestrielle du 31-03-2022 au 30-06-2022 (en %)</t>
  </si>
  <si>
    <t>Part de la population couverte par la prime d'activité (en %)</t>
  </si>
  <si>
    <t>Nombre de foyers bénéficiaires de la prime d'activité sans majoration pour isolement, en fin de semestre</t>
  </si>
  <si>
    <t>Nombre de foyers bénéficiaires de la prime d'activité avec majoration pour isolement, en fin de semestre</t>
  </si>
  <si>
    <t>Nombre d'allocataires de la prime d'activité âgés de 25 ans ou plus</t>
  </si>
  <si>
    <t>Nombre d'allocataires de la prime d'activité  âgés de moins de 25 ans</t>
  </si>
  <si>
    <t xml:space="preserve">Ensemble des foyers allocataires </t>
  </si>
  <si>
    <t>Ensemble des foyers bénéficiaires de la prime d'activité</t>
  </si>
  <si>
    <t>Sources : Caisses d’allocations familiales d’Île-de-France juin 2022.</t>
  </si>
  <si>
    <t>Lecture : En Île-de-France fin juin 2022, 33,6 % des foyers bénéficiaires de la prime d'activité sont à bas revenus.</t>
  </si>
  <si>
    <t>Sources : Caisses d’allocations familiales d’Île-de-France, 2020 et 2021.</t>
  </si>
  <si>
    <t>Sources : Caisses d’allocations familiales d’Île-de-France, de Mars 2020 à Juin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</si>
</sst>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%"/>
    <numFmt numFmtId="168" formatCode="_-* #,##0.0_-;\-* #,##0.0_-;_-* &quot;-&quot;??_-;_-@_-"/>
    <numFmt numFmtId="169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17"/>
      <name val="Century Gothic"/>
      <family val="2"/>
    </font>
    <font>
      <sz val="9"/>
      <color indexed="8"/>
      <name val="Century Gothic"/>
      <family val="2"/>
    </font>
    <font>
      <sz val="9"/>
      <color rgb="FFFF0000"/>
      <name val="Century Gothic"/>
      <family val="2"/>
    </font>
    <font>
      <b/>
      <sz val="9"/>
      <color indexed="8"/>
      <name val="Arial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7" fillId="3" borderId="4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165" fontId="6" fillId="3" borderId="7" xfId="1" applyNumberFormat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6" fillId="3" borderId="13" xfId="1" applyNumberFormat="1" applyFont="1" applyFill="1" applyBorder="1" applyAlignment="1">
      <alignment horizontal="right" vertical="center"/>
    </xf>
    <xf numFmtId="164" fontId="7" fillId="3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7" fillId="0" borderId="3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7" fillId="0" borderId="3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166" fontId="7" fillId="0" borderId="9" xfId="1" applyNumberFormat="1" applyFont="1" applyFill="1" applyBorder="1" applyAlignment="1">
      <alignment horizontal="right" vertical="center"/>
    </xf>
    <xf numFmtId="166" fontId="7" fillId="2" borderId="9" xfId="1" applyNumberFormat="1" applyFont="1" applyFill="1" applyBorder="1" applyAlignment="1">
      <alignment horizontal="right" vertical="center"/>
    </xf>
    <xf numFmtId="166" fontId="7" fillId="0" borderId="7" xfId="1" applyNumberFormat="1" applyFont="1" applyFill="1" applyBorder="1" applyAlignment="1">
      <alignment horizontal="right" vertical="center"/>
    </xf>
    <xf numFmtId="166" fontId="7" fillId="3" borderId="12" xfId="1" applyNumberFormat="1" applyFont="1" applyFill="1" applyBorder="1" applyAlignment="1">
      <alignment horizontal="right" vertical="center"/>
    </xf>
    <xf numFmtId="0" fontId="5" fillId="0" borderId="10" xfId="0" applyFont="1" applyBorder="1"/>
    <xf numFmtId="164" fontId="6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0" borderId="9" xfId="3" applyFont="1" applyBorder="1"/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3" fillId="0" borderId="9" xfId="3" applyFont="1" applyBorder="1"/>
    <xf numFmtId="3" fontId="13" fillId="0" borderId="9" xfId="3" applyNumberFormat="1" applyFont="1" applyBorder="1"/>
    <xf numFmtId="3" fontId="0" fillId="0" borderId="0" xfId="0" applyNumberFormat="1"/>
    <xf numFmtId="0" fontId="14" fillId="0" borderId="9" xfId="3" applyFont="1" applyBorder="1"/>
    <xf numFmtId="167" fontId="15" fillId="0" borderId="9" xfId="2" applyNumberFormat="1" applyFont="1" applyBorder="1"/>
    <xf numFmtId="10" fontId="0" fillId="0" borderId="0" xfId="2" applyNumberFormat="1" applyFont="1"/>
    <xf numFmtId="167" fontId="0" fillId="0" borderId="0" xfId="2" applyNumberFormat="1" applyFont="1"/>
    <xf numFmtId="0" fontId="0" fillId="0" borderId="0" xfId="2" applyNumberFormat="1" applyFont="1"/>
    <xf numFmtId="164" fontId="0" fillId="0" borderId="0" xfId="0" applyNumberFormat="1"/>
    <xf numFmtId="0" fontId="0" fillId="2" borderId="0" xfId="0" applyFill="1"/>
    <xf numFmtId="3" fontId="16" fillId="2" borderId="9" xfId="3" applyNumberFormat="1" applyFont="1" applyFill="1" applyBorder="1"/>
    <xf numFmtId="0" fontId="12" fillId="2" borderId="9" xfId="0" applyFont="1" applyFill="1" applyBorder="1" applyAlignment="1">
      <alignment horizontal="left" vertical="center" wrapText="1"/>
    </xf>
    <xf numFmtId="49" fontId="16" fillId="2" borderId="9" xfId="3" quotePrefix="1" applyNumberFormat="1" applyFont="1" applyFill="1" applyBorder="1" applyAlignment="1">
      <alignment horizontal="center" vertical="center"/>
    </xf>
    <xf numFmtId="0" fontId="12" fillId="2" borderId="9" xfId="0" applyFont="1" applyFill="1" applyBorder="1"/>
    <xf numFmtId="0" fontId="2" fillId="2" borderId="9" xfId="0" applyFont="1" applyFill="1" applyBorder="1"/>
    <xf numFmtId="3" fontId="16" fillId="2" borderId="0" xfId="3" applyNumberFormat="1" applyFont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9" xfId="0" applyFont="1" applyFill="1" applyBorder="1"/>
    <xf numFmtId="167" fontId="11" fillId="2" borderId="9" xfId="2" applyNumberFormat="1" applyFont="1" applyFill="1" applyBorder="1"/>
    <xf numFmtId="10" fontId="11" fillId="2" borderId="9" xfId="0" applyNumberFormat="1" applyFont="1" applyFill="1" applyBorder="1"/>
    <xf numFmtId="0" fontId="10" fillId="2" borderId="0" xfId="0" applyFont="1" applyFill="1"/>
    <xf numFmtId="165" fontId="12" fillId="0" borderId="9" xfId="1" applyNumberFormat="1" applyFont="1" applyBorder="1"/>
    <xf numFmtId="165" fontId="12" fillId="0" borderId="9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165" fontId="12" fillId="0" borderId="0" xfId="1" applyNumberFormat="1" applyFont="1" applyBorder="1"/>
    <xf numFmtId="165" fontId="12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165" fontId="0" fillId="0" borderId="0" xfId="0" applyNumberFormat="1"/>
    <xf numFmtId="165" fontId="17" fillId="0" borderId="0" xfId="1" applyNumberFormat="1" applyFont="1" applyBorder="1"/>
    <xf numFmtId="165" fontId="12" fillId="0" borderId="0" xfId="1" applyNumberFormat="1" applyFont="1" applyFill="1" applyBorder="1"/>
    <xf numFmtId="165" fontId="12" fillId="0" borderId="9" xfId="1" applyNumberFormat="1" applyFont="1" applyFill="1" applyBorder="1"/>
    <xf numFmtId="165" fontId="0" fillId="0" borderId="9" xfId="0" applyNumberFormat="1" applyFont="1" applyBorder="1"/>
    <xf numFmtId="165" fontId="0" fillId="0" borderId="3" xfId="0" applyNumberFormat="1" applyFont="1" applyBorder="1"/>
    <xf numFmtId="165" fontId="0" fillId="0" borderId="2" xfId="0" applyNumberFormat="1" applyFont="1" applyBorder="1"/>
    <xf numFmtId="0" fontId="1" fillId="0" borderId="9" xfId="3" applyBorder="1"/>
    <xf numFmtId="0" fontId="18" fillId="0" borderId="9" xfId="3" applyFont="1" applyBorder="1"/>
    <xf numFmtId="0" fontId="10" fillId="0" borderId="7" xfId="0" applyFont="1" applyBorder="1"/>
    <xf numFmtId="0" fontId="10" fillId="0" borderId="14" xfId="0" applyFont="1" applyBorder="1"/>
    <xf numFmtId="0" fontId="10" fillId="0" borderId="9" xfId="0" applyFont="1" applyBorder="1"/>
    <xf numFmtId="17" fontId="0" fillId="0" borderId="9" xfId="0" applyNumberFormat="1" applyBorder="1" applyAlignment="1">
      <alignment horizontal="center" vertical="center"/>
    </xf>
    <xf numFmtId="168" fontId="0" fillId="0" borderId="9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9" fontId="0" fillId="0" borderId="9" xfId="0" applyNumberFormat="1" applyBorder="1"/>
    <xf numFmtId="1" fontId="0" fillId="0" borderId="6" xfId="0" applyNumberFormat="1" applyBorder="1"/>
    <xf numFmtId="9" fontId="0" fillId="0" borderId="0" xfId="2" applyFont="1"/>
    <xf numFmtId="169" fontId="0" fillId="0" borderId="0" xfId="0" applyNumberFormat="1"/>
    <xf numFmtId="0" fontId="1" fillId="0" borderId="9" xfId="3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68" fontId="0" fillId="0" borderId="8" xfId="0" applyNumberFormat="1" applyBorder="1"/>
    <xf numFmtId="49" fontId="1" fillId="0" borderId="9" xfId="3" applyNumberFormat="1" applyBorder="1" applyAlignment="1">
      <alignment horizontal="center" vertical="center"/>
    </xf>
    <xf numFmtId="3" fontId="0" fillId="0" borderId="6" xfId="0" applyNumberFormat="1" applyBorder="1"/>
    <xf numFmtId="168" fontId="0" fillId="0" borderId="3" xfId="0" applyNumberFormat="1" applyBorder="1"/>
    <xf numFmtId="164" fontId="0" fillId="0" borderId="8" xfId="0" applyNumberFormat="1" applyBorder="1"/>
    <xf numFmtId="0" fontId="0" fillId="0" borderId="10" xfId="0" applyBorder="1" applyAlignment="1">
      <alignment horizontal="center"/>
    </xf>
    <xf numFmtId="168" fontId="0" fillId="0" borderId="8" xfId="1" applyNumberFormat="1" applyFont="1" applyBorder="1"/>
    <xf numFmtId="164" fontId="0" fillId="0" borderId="3" xfId="0" applyNumberFormat="1" applyBorder="1"/>
    <xf numFmtId="168" fontId="0" fillId="0" borderId="9" xfId="1" applyNumberFormat="1" applyFont="1" applyBorder="1"/>
    <xf numFmtId="168" fontId="0" fillId="0" borderId="3" xfId="1" applyNumberFormat="1" applyFont="1" applyBorder="1"/>
    <xf numFmtId="1" fontId="0" fillId="0" borderId="2" xfId="0" applyNumberFormat="1" applyBorder="1"/>
    <xf numFmtId="0" fontId="0" fillId="0" borderId="2" xfId="0" applyBorder="1"/>
    <xf numFmtId="166" fontId="0" fillId="0" borderId="9" xfId="0" applyNumberFormat="1" applyBorder="1"/>
    <xf numFmtId="4" fontId="0" fillId="0" borderId="9" xfId="0" applyNumberFormat="1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Milliers" xfId="1" builtinId="3"/>
    <cellStyle name="Normal" xfId="0" builtinId="0"/>
    <cellStyle name="Normal 5" xfId="3" xr:uid="{7BCFFE76-E8C2-4A66-B753-D5414906E552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85798328397761E-2"/>
          <c:y val="4.8865632976222116E-2"/>
          <c:w val="0.82407701478686901"/>
          <c:h val="0.69233230059564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'Fg1 '!$A$27</c:f>
              <c:strCache>
                <c:ptCount val="1"/>
                <c:pt idx="0">
                  <c:v>Nombre de foyers bénéficiaires de la prime d'activité sans majoration pour isolement, en fin de semestre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 '!$B$25:$G$26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 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'Fg1 '!$B$27:$G$27</c:f>
              <c:numCache>
                <c:formatCode>#,##0</c:formatCode>
                <c:ptCount val="6"/>
                <c:pt idx="0">
                  <c:v>637703</c:v>
                </c:pt>
                <c:pt idx="1">
                  <c:v>633233</c:v>
                </c:pt>
                <c:pt idx="2">
                  <c:v>628931</c:v>
                </c:pt>
                <c:pt idx="3">
                  <c:v>636800</c:v>
                </c:pt>
                <c:pt idx="4">
                  <c:v>635731</c:v>
                </c:pt>
                <c:pt idx="5">
                  <c:v>640022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F-4A8E-95C6-ED8EB619B1ED}"/>
            </c:ext>
          </c:extLst>
        </c:ser>
        <c:ser>
          <c:idx val="1"/>
          <c:order val="1"/>
          <c:tx>
            <c:strRef>
              <c:f>'Fg1 '!$A$28</c:f>
              <c:strCache>
                <c:ptCount val="1"/>
                <c:pt idx="0">
                  <c:v>Nombre de foyers bénéficiaires de la prime d'activité avec majoration pour isolement, en fin de semestre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 '!$B$25:$G$26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 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'Fg1 '!$B$28:$G$28</c:f>
              <c:numCache>
                <c:formatCode>#,##0</c:formatCode>
                <c:ptCount val="6"/>
                <c:pt idx="0">
                  <c:v>34967</c:v>
                </c:pt>
                <c:pt idx="1">
                  <c:v>33602</c:v>
                </c:pt>
                <c:pt idx="2">
                  <c:v>34024</c:v>
                </c:pt>
                <c:pt idx="3">
                  <c:v>34438</c:v>
                </c:pt>
                <c:pt idx="4">
                  <c:v>35142</c:v>
                </c:pt>
                <c:pt idx="5">
                  <c:v>35282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F-4A8E-95C6-ED8EB619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19921808"/>
        <c:axId val="619918528"/>
      </c:barChart>
      <c:lineChart>
        <c:grouping val="standard"/>
        <c:varyColors val="0"/>
        <c:ser>
          <c:idx val="2"/>
          <c:order val="2"/>
          <c:tx>
            <c:strRef>
              <c:f>'Fg1 '!$A$29</c:f>
              <c:strCache>
                <c:ptCount val="1"/>
                <c:pt idx="0">
                  <c:v>Évolution en glissement annuel de la prime d'activité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7119524870081716E-2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EF-4A8E-95C6-ED8EB619B1ED}"/>
                </c:ext>
              </c:extLst>
            </c:dLbl>
            <c:dLbl>
              <c:idx val="2"/>
              <c:layout>
                <c:manualLayout>
                  <c:x val="-2.9695619896065329E-2"/>
                  <c:y val="3.970223325062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F-4A8E-95C6-ED8EB619B1ED}"/>
                </c:ext>
              </c:extLst>
            </c:dLbl>
            <c:dLbl>
              <c:idx val="3"/>
              <c:layout>
                <c:manualLayout>
                  <c:x val="-4.4252044252044251E-2"/>
                  <c:y val="-4.57343887423043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070226070226085E-2"/>
                      <c:h val="6.3447807810303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6EF-4A8E-95C6-ED8EB619B1ED}"/>
                </c:ext>
              </c:extLst>
            </c:dLbl>
            <c:dLbl>
              <c:idx val="4"/>
              <c:layout>
                <c:manualLayout>
                  <c:x val="-2.3633681656169012E-2"/>
                  <c:y val="-4.18848282653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EF-4A8E-95C6-ED8EB619B1ED}"/>
                </c:ext>
              </c:extLst>
            </c:dLbl>
            <c:dLbl>
              <c:idx val="5"/>
              <c:layout>
                <c:manualLayout>
                  <c:x val="-4.0404040404040407E-2"/>
                  <c:y val="-5.2770448548812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EF-4A8E-95C6-ED8EB619B1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 '!$B$26:$G$26</c:f>
              <c:strCache>
                <c:ptCount val="6"/>
                <c:pt idx="0">
                  <c:v>Juin</c:v>
                </c:pt>
                <c:pt idx="1">
                  <c:v>Décembre</c:v>
                </c:pt>
                <c:pt idx="2">
                  <c:v>Juin</c:v>
                </c:pt>
                <c:pt idx="3">
                  <c:v>Décembre</c:v>
                </c:pt>
                <c:pt idx="4">
                  <c:v>Mars</c:v>
                </c:pt>
                <c:pt idx="5">
                  <c:v>Juin </c:v>
                </c:pt>
              </c:strCache>
            </c:strRef>
          </c:cat>
          <c:val>
            <c:numRef>
              <c:f>'Fg1 '!$B$29:$G$29</c:f>
              <c:numCache>
                <c:formatCode>0.0%</c:formatCode>
                <c:ptCount val="6"/>
                <c:pt idx="0">
                  <c:v>6.5717137470492251E-2</c:v>
                </c:pt>
                <c:pt idx="1">
                  <c:v>2.3338505003629377E-2</c:v>
                </c:pt>
                <c:pt idx="2">
                  <c:v>-1.444244577578902E-2</c:v>
                </c:pt>
                <c:pt idx="3">
                  <c:v>6.6028327847218581E-3</c:v>
                </c:pt>
                <c:pt idx="4">
                  <c:v>1.612937427297402E-2</c:v>
                </c:pt>
                <c:pt idx="5">
                  <c:v>1.8627206974832378E-2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EF-4A8E-95C6-ED8EB619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13936"/>
        <c:axId val="619914264"/>
      </c:lineChart>
      <c:catAx>
        <c:axId val="6199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18528"/>
        <c:crosses val="autoZero"/>
        <c:auto val="1"/>
        <c:lblAlgn val="ctr"/>
        <c:lblOffset val="100"/>
        <c:noMultiLvlLbl val="0"/>
      </c:catAx>
      <c:valAx>
        <c:axId val="6199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21808"/>
        <c:crosses val="autoZero"/>
        <c:crossBetween val="between"/>
      </c:valAx>
      <c:valAx>
        <c:axId val="6199142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13936"/>
        <c:crosses val="max"/>
        <c:crossBetween val="between"/>
      </c:valAx>
      <c:catAx>
        <c:axId val="61991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91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20403985214988"/>
          <c:w val="0.99373397282808951"/>
          <c:h val="0.11985354601518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37453869812169E-2"/>
          <c:y val="5.1434239564550441E-2"/>
          <c:w val="0.873790037844003"/>
          <c:h val="0.6254959880740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'Fg2'!$A$22</c:f>
              <c:strCache>
                <c:ptCount val="1"/>
                <c:pt idx="0">
                  <c:v>Nombre d'allocataires de la prime d'activité âgés de 25 ans ou plus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'Fg2'!$B$20:$G$21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'Fg2'!$B$22:$G$22</c:f>
              <c:numCache>
                <c:formatCode>#,##0</c:formatCode>
                <c:ptCount val="6"/>
                <c:pt idx="0">
                  <c:v>559700</c:v>
                </c:pt>
                <c:pt idx="1">
                  <c:v>562600</c:v>
                </c:pt>
                <c:pt idx="2">
                  <c:v>557176</c:v>
                </c:pt>
                <c:pt idx="3">
                  <c:v>568990</c:v>
                </c:pt>
                <c:pt idx="4">
                  <c:v>563286</c:v>
                </c:pt>
                <c:pt idx="5">
                  <c:v>567920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2-48E8-97D5-D63DB07F1AF7}"/>
            </c:ext>
          </c:extLst>
        </c:ser>
        <c:ser>
          <c:idx val="1"/>
          <c:order val="1"/>
          <c:tx>
            <c:strRef>
              <c:f>'Fg2'!$A$23</c:f>
              <c:strCache>
                <c:ptCount val="1"/>
                <c:pt idx="0">
                  <c:v>Nombre d'allocataires de la prime d'activité  âgés de moins de 25 ans</c:v>
                </c:pt>
              </c:strCache>
            </c:strRef>
          </c:tx>
          <c:spPr>
            <a:solidFill>
              <a:srgbClr val="3038B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84541877459247E-3"/>
                  <c:y val="-1.9782399832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2-48E8-97D5-D63DB07F1AF7}"/>
                </c:ext>
              </c:extLst>
            </c:dLbl>
            <c:dLbl>
              <c:idx val="1"/>
              <c:layout>
                <c:manualLayout>
                  <c:x val="-1.1242270938730035E-3"/>
                  <c:y val="-1.58259198660155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3858489021082E-2"/>
                      <c:h val="4.74185681654768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CB2-48E8-97D5-D63DB07F1AF7}"/>
                </c:ext>
              </c:extLst>
            </c:dLbl>
            <c:dLbl>
              <c:idx val="2"/>
              <c:layout>
                <c:manualLayout>
                  <c:x val="-5.9880248932096267E-3"/>
                  <c:y val="-2.4527717024579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2-48E8-97D5-D63DB07F1AF7}"/>
                </c:ext>
              </c:extLst>
            </c:dLbl>
            <c:dLbl>
              <c:idx val="3"/>
              <c:layout>
                <c:manualLayout>
                  <c:x val="0"/>
                  <c:y val="-1.186943989951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2-48E8-97D5-D63DB07F1AF7}"/>
                </c:ext>
              </c:extLst>
            </c:dLbl>
            <c:dLbl>
              <c:idx val="4"/>
              <c:layout>
                <c:manualLayout>
                  <c:x val="-5.4832076764907475E-3"/>
                  <c:y val="-2.452771702457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2-48E8-97D5-D63DB07F1AF7}"/>
                </c:ext>
              </c:extLst>
            </c:dLbl>
            <c:dLbl>
              <c:idx val="5"/>
              <c:layout>
                <c:manualLayout>
                  <c:x val="-1.648847356721645E-16"/>
                  <c:y val="-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2-48E8-97D5-D63DB07F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'Fg2'!$B$20:$G$21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'Fg2'!$B$23:$G$23</c:f>
              <c:numCache>
                <c:formatCode>#,##0</c:formatCode>
                <c:ptCount val="6"/>
                <c:pt idx="0">
                  <c:v>112970</c:v>
                </c:pt>
                <c:pt idx="1">
                  <c:v>104235</c:v>
                </c:pt>
                <c:pt idx="2">
                  <c:v>105779</c:v>
                </c:pt>
                <c:pt idx="3">
                  <c:v>102249</c:v>
                </c:pt>
                <c:pt idx="4">
                  <c:v>107587</c:v>
                </c:pt>
                <c:pt idx="5">
                  <c:v>107384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2-48E8-97D5-D63DB07F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674695968"/>
        <c:axId val="674696296"/>
      </c:barChart>
      <c:lineChart>
        <c:grouping val="standard"/>
        <c:varyColors val="0"/>
        <c:ser>
          <c:idx val="2"/>
          <c:order val="2"/>
          <c:tx>
            <c:strRef>
              <c:f>'Fg2'!$A$24</c:f>
              <c:strCache>
                <c:ptCount val="1"/>
                <c:pt idx="0">
                  <c:v>Foyers bénéficiaires de la prime d'activité avec au moins une bonification individuelle</c:v>
                </c:pt>
              </c:strCache>
            </c:strRef>
          </c:tx>
          <c:spPr>
            <a:ln w="28575" cap="rnd">
              <a:solidFill>
                <a:srgbClr val="54823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548235"/>
              </a:solidFill>
              <a:ln w="9525">
                <a:solidFill>
                  <a:srgbClr val="54823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962900505902189E-2"/>
                  <c:y val="7.51731193635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B2-48E8-97D5-D63DB07F1AF7}"/>
                </c:ext>
              </c:extLst>
            </c:dLbl>
            <c:dLbl>
              <c:idx val="1"/>
              <c:layout>
                <c:manualLayout>
                  <c:x val="-5.1714446318156311E-2"/>
                  <c:y val="6.726015943056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B2-48E8-97D5-D63DB07F1AF7}"/>
                </c:ext>
              </c:extLst>
            </c:dLbl>
            <c:dLbl>
              <c:idx val="2"/>
              <c:layout>
                <c:manualLayout>
                  <c:x val="-5.1714446318156269E-2"/>
                  <c:y val="7.51731193635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B2-48E8-97D5-D63DB07F1AF7}"/>
                </c:ext>
              </c:extLst>
            </c:dLbl>
            <c:dLbl>
              <c:idx val="3"/>
              <c:layout>
                <c:manualLayout>
                  <c:x val="-5.3962900505902189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B2-48E8-97D5-D63DB07F1AF7}"/>
                </c:ext>
              </c:extLst>
            </c:dLbl>
            <c:dLbl>
              <c:idx val="4"/>
              <c:layout>
                <c:manualLayout>
                  <c:x val="-5.1714446318156353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B2-48E8-97D5-D63DB07F1AF7}"/>
                </c:ext>
              </c:extLst>
            </c:dLbl>
            <c:dLbl>
              <c:idx val="5"/>
              <c:layout>
                <c:manualLayout>
                  <c:x val="-4.7217537942664416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B2-48E8-97D5-D63DB07F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548235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'Fg2'!$B$21:$G$21</c:f>
              <c:strCache>
                <c:ptCount val="6"/>
                <c:pt idx="0">
                  <c:v>Juin</c:v>
                </c:pt>
                <c:pt idx="1">
                  <c:v>Décembre</c:v>
                </c:pt>
                <c:pt idx="2">
                  <c:v>Juin</c:v>
                </c:pt>
                <c:pt idx="3">
                  <c:v>Décembre</c:v>
                </c:pt>
                <c:pt idx="4">
                  <c:v>Mars</c:v>
                </c:pt>
                <c:pt idx="5">
                  <c:v>Juin</c:v>
                </c:pt>
              </c:strCache>
            </c:strRef>
          </c:cat>
          <c:val>
            <c:numRef>
              <c:f>'Fg2'!$B$24:$G$24</c:f>
              <c:numCache>
                <c:formatCode>#,##0</c:formatCode>
                <c:ptCount val="6"/>
                <c:pt idx="0">
                  <c:v>616133</c:v>
                </c:pt>
                <c:pt idx="1">
                  <c:v>606836</c:v>
                </c:pt>
                <c:pt idx="2">
                  <c:v>610065</c:v>
                </c:pt>
                <c:pt idx="3">
                  <c:v>619939</c:v>
                </c:pt>
                <c:pt idx="4">
                  <c:v>619852</c:v>
                </c:pt>
                <c:pt idx="5">
                  <c:v>621722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CB2-48E8-97D5-D63DB07F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695968"/>
        <c:axId val="674696296"/>
      </c:lineChart>
      <c:catAx>
        <c:axId val="6746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4696296"/>
        <c:crosses val="autoZero"/>
        <c:auto val="1"/>
        <c:lblAlgn val="ctr"/>
        <c:lblOffset val="100"/>
        <c:noMultiLvlLbl val="0"/>
      </c:catAx>
      <c:valAx>
        <c:axId val="674696296"/>
        <c:scaling>
          <c:orientation val="minMax"/>
          <c:max val="7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469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10808494948439E-2"/>
          <c:y val="0.82225594795310541"/>
          <c:w val="0.96959434981915693"/>
          <c:h val="0.15242760476175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09730444278408"/>
          <c:y val="0.10101938180694318"/>
          <c:w val="0.42980539111443189"/>
          <c:h val="0.73512273239517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9E-403B-B0D2-79ECC654AC84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9E-403B-B0D2-79ECC654AC84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9E-403B-B0D2-79ECC654AC8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10A9320-A3C7-44F6-BADF-1C67C9313F9E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9E-403B-B0D2-79ECC654AC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89244E-31AE-4DD9-B443-0578A4529AB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9E-403B-B0D2-79ECC654A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'Fg3 '!$A$29:$A$32</c15:sqref>
                  </c15:fullRef>
                </c:ext>
              </c:extLst>
              <c:f>'Fg3 '!$A$29:$A$31</c:f>
              <c:strCache>
                <c:ptCount val="3"/>
                <c:pt idx="0">
                  <c:v>Bas revenus </c:v>
                </c:pt>
                <c:pt idx="1">
                  <c:v>Fragiles </c:v>
                </c:pt>
                <c:pt idx="2">
                  <c:v>Autres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'Fg3 '!$B$29:$B$32</c15:sqref>
                  </c15:fullRef>
                </c:ext>
              </c:extLst>
              <c:f>'Fg3 '!$B$29:$B$31</c:f>
              <c:numCache>
                <c:formatCode>0.0%</c:formatCode>
                <c:ptCount val="3"/>
                <c:pt idx="0">
                  <c:v>0.33600000000000002</c:v>
                </c:pt>
                <c:pt idx="1">
                  <c:v>0.217</c:v>
                </c:pt>
                <c:pt idx="2">
                  <c:v>0.44700000000000001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'Fg3 '!$B$32</c15:sqref>
                  <c15:spPr xmlns:c15="http://schemas.microsoft.com/office/drawing/2012/chart">
                    <a:solidFill>
                      <a:srgbClr val="000099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159E-403B-B0D2-79ECC654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5758495874298"/>
          <c:y val="0.10653348582860848"/>
          <c:w val="0.38605650764242705"/>
          <c:h val="0.73741121008041655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AE-4B41-A55A-CA6BC31CEBCE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AE-4B41-A55A-CA6BC31CEBCE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AE-4B41-A55A-CA6BC31CEBC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AE-4B41-A55A-CA6BC31CEBC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8AE-4B41-A55A-CA6BC31CEBC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8AE-4B41-A55A-CA6BC31CEB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'Fg3 '!$H$28:$H$30</c:f>
              <c:strCache>
                <c:ptCount val="3"/>
                <c:pt idx="0">
                  <c:v>Bas revenus </c:v>
                </c:pt>
                <c:pt idx="1">
                  <c:v>Fragiles </c:v>
                </c:pt>
                <c:pt idx="2">
                  <c:v>Autres</c:v>
                </c:pt>
              </c:strCache>
            </c:strRef>
          </c:cat>
          <c:val>
            <c:numRef>
              <c:f>'Fg3 '!$I$28:$I$30</c:f>
              <c:numCache>
                <c:formatCode>0.0%</c:formatCode>
                <c:ptCount val="3"/>
                <c:pt idx="0">
                  <c:v>0.33100000000000002</c:v>
                </c:pt>
                <c:pt idx="1">
                  <c:v>0.113</c:v>
                </c:pt>
                <c:pt idx="2">
                  <c:v>0.55600000000000005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AE-4B41-A55A-CA6BC31C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'Fg4 '!$A$29</c:f>
              <c:strCache>
                <c:ptCount val="1"/>
                <c:pt idx="0">
                  <c:v> Autres entrants 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'!$B$27:$K$28</c:f>
              <c:multiLvlStrCache>
                <c:ptCount val="10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'Fg4 '!$B$29:$K$29</c:f>
              <c:numCache>
                <c:formatCode>_-* #\ ##0_-;\-* #\ ##0_-;_-* "-"??_-;_-@_-</c:formatCode>
                <c:ptCount val="10"/>
                <c:pt idx="0">
                  <c:v>104342</c:v>
                </c:pt>
                <c:pt idx="1">
                  <c:v>97323</c:v>
                </c:pt>
                <c:pt idx="2">
                  <c:v>81263</c:v>
                </c:pt>
                <c:pt idx="3">
                  <c:v>105344</c:v>
                </c:pt>
                <c:pt idx="4">
                  <c:v>98810</c:v>
                </c:pt>
                <c:pt idx="5">
                  <c:v>90687</c:v>
                </c:pt>
                <c:pt idx="6">
                  <c:v>85588</c:v>
                </c:pt>
                <c:pt idx="7">
                  <c:v>108882</c:v>
                </c:pt>
                <c:pt idx="8">
                  <c:v>110321</c:v>
                </c:pt>
                <c:pt idx="9">
                  <c:v>103679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1-481C-9322-8AC64486D6F2}"/>
            </c:ext>
          </c:extLst>
        </c:ser>
        <c:ser>
          <c:idx val="1"/>
          <c:order val="1"/>
          <c:tx>
            <c:strRef>
              <c:f>'Fg4 '!$A$30</c:f>
              <c:strCache>
                <c:ptCount val="1"/>
                <c:pt idx="0">
                  <c:v> Entrants bénéficiant préalablement du rsa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'!$B$27:$K$28</c:f>
              <c:multiLvlStrCache>
                <c:ptCount val="10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'Fg4 '!$B$30:$K$30</c:f>
              <c:numCache>
                <c:formatCode>_-* #\ ##0_-;\-* #\ ##0_-;_-* "-"??_-;_-@_-</c:formatCode>
                <c:ptCount val="10"/>
                <c:pt idx="0">
                  <c:v>22886</c:v>
                </c:pt>
                <c:pt idx="1">
                  <c:v>16336</c:v>
                </c:pt>
                <c:pt idx="2">
                  <c:v>15687</c:v>
                </c:pt>
                <c:pt idx="3">
                  <c:v>27245</c:v>
                </c:pt>
                <c:pt idx="4">
                  <c:v>23366</c:v>
                </c:pt>
                <c:pt idx="5">
                  <c:v>19838</c:v>
                </c:pt>
                <c:pt idx="6">
                  <c:v>23350</c:v>
                </c:pt>
                <c:pt idx="7">
                  <c:v>27420</c:v>
                </c:pt>
                <c:pt idx="8">
                  <c:v>26738</c:v>
                </c:pt>
                <c:pt idx="9">
                  <c:v>22248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1-481C-9322-8AC64486D6F2}"/>
            </c:ext>
          </c:extLst>
        </c:ser>
        <c:ser>
          <c:idx val="2"/>
          <c:order val="2"/>
          <c:tx>
            <c:strRef>
              <c:f>'Fg4 '!$A$31</c:f>
              <c:strCache>
                <c:ptCount val="1"/>
                <c:pt idx="0">
                  <c:v> Autres sortants 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'!$B$27:$K$28</c:f>
              <c:multiLvlStrCache>
                <c:ptCount val="10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'Fg4 '!$B$31:$K$31</c:f>
              <c:numCache>
                <c:formatCode>_-* #\ ##0_-;\-* #\ ##0_-;_-* "-"??_-;_-@_-</c:formatCode>
                <c:ptCount val="10"/>
                <c:pt idx="0">
                  <c:v>-102371</c:v>
                </c:pt>
                <c:pt idx="1">
                  <c:v>-77055</c:v>
                </c:pt>
                <c:pt idx="2">
                  <c:v>-96485</c:v>
                </c:pt>
                <c:pt idx="3">
                  <c:v>-100537</c:v>
                </c:pt>
                <c:pt idx="4">
                  <c:v>-108724</c:v>
                </c:pt>
                <c:pt idx="5">
                  <c:v>-90162</c:v>
                </c:pt>
                <c:pt idx="6">
                  <c:v>-94897</c:v>
                </c:pt>
                <c:pt idx="7">
                  <c:v>-112107</c:v>
                </c:pt>
                <c:pt idx="8">
                  <c:v>-119878</c:v>
                </c:pt>
                <c:pt idx="9">
                  <c:v>-102837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1-481C-9322-8AC64486D6F2}"/>
            </c:ext>
          </c:extLst>
        </c:ser>
        <c:ser>
          <c:idx val="3"/>
          <c:order val="3"/>
          <c:tx>
            <c:strRef>
              <c:f>'Fg4 '!$A$32</c:f>
              <c:strCache>
                <c:ptCount val="1"/>
                <c:pt idx="0">
                  <c:v> Sortants vers le rsa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713448913684461E-3"/>
                  <c:y val="-1.31081864751188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1-481C-9322-8AC64486D6F2}"/>
                </c:ext>
              </c:extLst>
            </c:dLbl>
            <c:dLbl>
              <c:idx val="2"/>
              <c:layout>
                <c:manualLayout>
                  <c:x val="0"/>
                  <c:y val="-3.01876679638107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11-481C-9322-8AC64486D6F2}"/>
                </c:ext>
              </c:extLst>
            </c:dLbl>
            <c:dLbl>
              <c:idx val="3"/>
              <c:layout>
                <c:manualLayout>
                  <c:x val="0"/>
                  <c:y val="1.54870795761589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1-481C-9322-8AC64486D6F2}"/>
                </c:ext>
              </c:extLst>
            </c:dLbl>
            <c:dLbl>
              <c:idx val="4"/>
              <c:layout>
                <c:manualLayout>
                  <c:x val="6.8615186701683793E-17"/>
                  <c:y val="-4.66530066417238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11-481C-9322-8AC64486D6F2}"/>
                </c:ext>
              </c:extLst>
            </c:dLbl>
            <c:dLbl>
              <c:idx val="5"/>
              <c:layout>
                <c:manualLayout>
                  <c:x val="0"/>
                  <c:y val="3.27073526973624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11-481C-9322-8AC64486D6F2}"/>
                </c:ext>
              </c:extLst>
            </c:dLbl>
            <c:dLbl>
              <c:idx val="6"/>
              <c:layout>
                <c:manualLayout>
                  <c:x val="0"/>
                  <c:y val="2.98259791147750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11-481C-9322-8AC64486D6F2}"/>
                </c:ext>
              </c:extLst>
            </c:dLbl>
            <c:dLbl>
              <c:idx val="7"/>
              <c:layout>
                <c:manualLayout>
                  <c:x val="0"/>
                  <c:y val="3.4445401126285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11-481C-9322-8AC64486D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'!$B$27:$K$28</c:f>
              <c:multiLvlStrCache>
                <c:ptCount val="10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'Fg4 '!$B$32:$K$32</c:f>
              <c:numCache>
                <c:formatCode>_-* #\ ##0_-;\-* #\ ##0_-;_-* "-"??_-;_-@_-</c:formatCode>
                <c:ptCount val="10"/>
                <c:pt idx="0">
                  <c:v>-18319</c:v>
                </c:pt>
                <c:pt idx="1">
                  <c:v>-22099</c:v>
                </c:pt>
                <c:pt idx="2">
                  <c:v>-21905</c:v>
                </c:pt>
                <c:pt idx="3">
                  <c:v>-16447</c:v>
                </c:pt>
                <c:pt idx="4">
                  <c:v>-20063</c:v>
                </c:pt>
                <c:pt idx="5">
                  <c:v>-17632</c:v>
                </c:pt>
                <c:pt idx="6">
                  <c:v>-13808</c:v>
                </c:pt>
                <c:pt idx="7">
                  <c:v>-16144</c:v>
                </c:pt>
                <c:pt idx="8">
                  <c:v>-17547</c:v>
                </c:pt>
                <c:pt idx="9">
                  <c:v>-18659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11-481C-9322-8AC64486D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100"/>
        <c:axId val="558127320"/>
        <c:axId val="558123712"/>
      </c:barChart>
      <c:lineChart>
        <c:grouping val="stacked"/>
        <c:varyColors val="0"/>
        <c:ser>
          <c:idx val="4"/>
          <c:order val="4"/>
          <c:tx>
            <c:strRef>
              <c:f>'Fg4 '!$A$33</c:f>
              <c:strCache>
                <c:ptCount val="1"/>
                <c:pt idx="0">
                  <c:v> Écart des flux entrant / sortant </c:v>
                </c:pt>
              </c:strCache>
            </c:strRef>
          </c:tx>
          <c:spPr>
            <a:ln w="28575" cap="rnd" cmpd="sng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228069348210575E-2"/>
                  <c:y val="-3.699421516311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11-481C-9322-8AC64486D6F2}"/>
                </c:ext>
              </c:extLst>
            </c:dLbl>
            <c:dLbl>
              <c:idx val="4"/>
              <c:layout>
                <c:manualLayout>
                  <c:x val="-6.8615186701683793E-17"/>
                  <c:y val="1.5414256317963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1-481C-9322-8AC64486D6F2}"/>
                </c:ext>
              </c:extLst>
            </c:dLbl>
            <c:dLbl>
              <c:idx val="5"/>
              <c:layout>
                <c:manualLayout>
                  <c:x val="0"/>
                  <c:y val="-2.157995884514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11-481C-9322-8AC64486D6F2}"/>
                </c:ext>
              </c:extLst>
            </c:dLbl>
            <c:dLbl>
              <c:idx val="6"/>
              <c:layout>
                <c:manualLayout>
                  <c:x val="0"/>
                  <c:y val="1.84971075815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11-481C-9322-8AC64486D6F2}"/>
                </c:ext>
              </c:extLst>
            </c:dLbl>
            <c:dLbl>
              <c:idx val="7"/>
              <c:layout>
                <c:manualLayout>
                  <c:x val="0"/>
                  <c:y val="-2.466281010874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11-481C-9322-8AC64486D6F2}"/>
                </c:ext>
              </c:extLst>
            </c:dLbl>
            <c:dLbl>
              <c:idx val="8"/>
              <c:layout>
                <c:manualLayout>
                  <c:x val="0"/>
                  <c:y val="-2.77456613723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11-481C-9322-8AC64486D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'!$B$27:$K$28</c:f>
              <c:multiLvlStrCache>
                <c:ptCount val="10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'Fg4 '!$B$33:$K$33</c:f>
              <c:numCache>
                <c:formatCode>_-* #\ ##0_-;\-* #\ ##0_-;_-* "-"??_-;_-@_-</c:formatCode>
                <c:ptCount val="10"/>
                <c:pt idx="0">
                  <c:v>6538</c:v>
                </c:pt>
                <c:pt idx="1">
                  <c:v>14505</c:v>
                </c:pt>
                <c:pt idx="2">
                  <c:v>-21440</c:v>
                </c:pt>
                <c:pt idx="3">
                  <c:v>15605</c:v>
                </c:pt>
                <c:pt idx="4">
                  <c:v>-6611</c:v>
                </c:pt>
                <c:pt idx="5">
                  <c:v>2731</c:v>
                </c:pt>
                <c:pt idx="6">
                  <c:v>233</c:v>
                </c:pt>
                <c:pt idx="7">
                  <c:v>8051</c:v>
                </c:pt>
                <c:pt idx="8">
                  <c:v>-366</c:v>
                </c:pt>
                <c:pt idx="9">
                  <c:v>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611-481C-9322-8AC64486D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127320"/>
        <c:axId val="558123712"/>
      </c:lineChart>
      <c:catAx>
        <c:axId val="5581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dir="5400000" sx="1000" sy="1000" algn="ctr" rotWithShape="0">
              <a:srgbClr val="000000"/>
            </a:outerShdw>
          </a:effectLst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123712"/>
        <c:crosses val="autoZero"/>
        <c:auto val="1"/>
        <c:lblAlgn val="ctr"/>
        <c:lblOffset val="100"/>
        <c:noMultiLvlLbl val="0"/>
      </c:catAx>
      <c:valAx>
        <c:axId val="5581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127320"/>
        <c:crosses val="autoZero"/>
        <c:crossBetween val="between"/>
      </c:valAx>
      <c:spPr>
        <a:noFill/>
        <a:ln>
          <a:noFill/>
        </a:ln>
        <a:effectLst>
          <a:outerShdw blurRad="50800" dist="101600" dir="5400000" sx="48000" sy="48000" algn="ctr" rotWithShape="0">
            <a:srgbClr val="000000">
              <a:alpha val="43137"/>
            </a:srgb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20602527162916E-2"/>
          <c:y val="4.0459764255984902E-2"/>
          <c:w val="0.88124755573651514"/>
          <c:h val="0.5479650939683092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'Fg5'!$D$25</c:f>
              <c:strCache>
                <c:ptCount val="1"/>
                <c:pt idx="0">
                  <c:v>Masses financières de la prime d’activité trimestrielle (sans bonification) en millons d'euros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'Fg5'!$A$26:$B$35</c:f>
              <c:multiLvlStrCache>
                <c:ptCount val="10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'Fg5'!$D$26:$D$35</c:f>
              <c:numCache>
                <c:formatCode>0.0</c:formatCode>
                <c:ptCount val="10"/>
                <c:pt idx="0">
                  <c:v>118.11140500000002</c:v>
                </c:pt>
                <c:pt idx="1">
                  <c:v>136.63001399999999</c:v>
                </c:pt>
                <c:pt idx="2">
                  <c:v>127.15370800000002</c:v>
                </c:pt>
                <c:pt idx="3">
                  <c:v>122.51492400000001</c:v>
                </c:pt>
                <c:pt idx="4">
                  <c:v>112.08289499999995</c:v>
                </c:pt>
                <c:pt idx="5">
                  <c:v>127.058155</c:v>
                </c:pt>
                <c:pt idx="6">
                  <c:v>118.34385200000003</c:v>
                </c:pt>
                <c:pt idx="7">
                  <c:v>114.23034799999999</c:v>
                </c:pt>
                <c:pt idx="8">
                  <c:v>99.420000000000016</c:v>
                </c:pt>
                <c:pt idx="9">
                  <c:v>112.13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D-4203-94F2-3364C9B66428}"/>
            </c:ext>
          </c:extLst>
        </c:ser>
        <c:ser>
          <c:idx val="2"/>
          <c:order val="2"/>
          <c:tx>
            <c:strRef>
              <c:f>'Fg5'!$E$25</c:f>
              <c:strCache>
                <c:ptCount val="1"/>
                <c:pt idx="0">
                  <c:v>Masses financières de la prime d'activité trimestrielle versée (avec bonification) en millions d'euros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6781603869077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D-4203-94F2-3364C9B66428}"/>
                </c:ext>
              </c:extLst>
            </c:dLbl>
            <c:dLbl>
              <c:idx val="1"/>
              <c:layout>
                <c:manualLayout>
                  <c:x val="0"/>
                  <c:y val="3.6781603869077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D-4203-94F2-3364C9B66428}"/>
                </c:ext>
              </c:extLst>
            </c:dLbl>
            <c:dLbl>
              <c:idx val="2"/>
              <c:layout>
                <c:manualLayout>
                  <c:x val="-1.546790221508942E-3"/>
                  <c:y val="2.574712270835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9D-4203-94F2-3364C9B66428}"/>
                </c:ext>
              </c:extLst>
            </c:dLbl>
            <c:dLbl>
              <c:idx val="3"/>
              <c:layout>
                <c:manualLayout>
                  <c:x val="-5.6714986278964621E-17"/>
                  <c:y val="2.574712270835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D-4203-94F2-3364C9B66428}"/>
                </c:ext>
              </c:extLst>
            </c:dLbl>
            <c:dLbl>
              <c:idx val="4"/>
              <c:layout>
                <c:manualLayout>
                  <c:x val="0"/>
                  <c:y val="1.47126415476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9D-4203-94F2-3364C9B66428}"/>
                </c:ext>
              </c:extLst>
            </c:dLbl>
            <c:dLbl>
              <c:idx val="5"/>
              <c:layout>
                <c:manualLayout>
                  <c:x val="0"/>
                  <c:y val="3.6781603869077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9D-4203-94F2-3364C9B66428}"/>
                </c:ext>
              </c:extLst>
            </c:dLbl>
            <c:dLbl>
              <c:idx val="6"/>
              <c:layout>
                <c:manualLayout>
                  <c:x val="0"/>
                  <c:y val="2.574712270835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9D-4203-94F2-3364C9B66428}"/>
                </c:ext>
              </c:extLst>
            </c:dLbl>
            <c:dLbl>
              <c:idx val="7"/>
              <c:layout>
                <c:manualLayout>
                  <c:x val="-1.5467902215088854E-3"/>
                  <c:y val="1.47126415476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9D-4203-94F2-3364C9B66428}"/>
                </c:ext>
              </c:extLst>
            </c:dLbl>
            <c:dLbl>
              <c:idx val="9"/>
              <c:layout>
                <c:manualLayout>
                  <c:x val="1.5467902215088854E-3"/>
                  <c:y val="1.839080193453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9D-4203-94F2-3364C9B66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'Fg5'!$A$26:$B$35</c:f>
              <c:multiLvlStrCache>
                <c:ptCount val="10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'Fg5'!$E$26:$E$35</c:f>
              <c:numCache>
                <c:formatCode>0.0</c:formatCode>
                <c:ptCount val="10"/>
                <c:pt idx="0">
                  <c:v>250.43098599999999</c:v>
                </c:pt>
                <c:pt idx="1">
                  <c:v>255.29994300000001</c:v>
                </c:pt>
                <c:pt idx="2">
                  <c:v>255.58741599999999</c:v>
                </c:pt>
                <c:pt idx="3">
                  <c:v>257.21531099999999</c:v>
                </c:pt>
                <c:pt idx="4">
                  <c:v>258.28504600000002</c:v>
                </c:pt>
                <c:pt idx="5">
                  <c:v>260.69461999999999</c:v>
                </c:pt>
                <c:pt idx="6">
                  <c:v>261.302505</c:v>
                </c:pt>
                <c:pt idx="7">
                  <c:v>262.05472900000001</c:v>
                </c:pt>
                <c:pt idx="8" formatCode="_-* #\ ##0.0_-;\-* #\ ##0.0_-;_-* &quot;-&quot;??_-;_-@_-">
                  <c:v>261.39999999999998</c:v>
                </c:pt>
                <c:pt idx="9" formatCode="#\ ##0.0">
                  <c:v>261.5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9D-4203-94F2-3364C9B66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95103800"/>
        <c:axId val="495099864"/>
      </c:barChart>
      <c:lineChart>
        <c:grouping val="stacked"/>
        <c:varyColors val="0"/>
        <c:ser>
          <c:idx val="3"/>
          <c:order val="3"/>
          <c:tx>
            <c:strRef>
              <c:f>'Fg5'!$G$25</c:f>
              <c:strCache>
                <c:ptCount val="1"/>
                <c:pt idx="0">
                  <c:v>Montant moyen mensuel de prime d'activité versé par allocataire en euros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201853322633279E-2"/>
                  <c:y val="4.413792464289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D-4203-94F2-3364C9B66428}"/>
                </c:ext>
              </c:extLst>
            </c:dLbl>
            <c:dLbl>
              <c:idx val="1"/>
              <c:layout>
                <c:manualLayout>
                  <c:x val="-2.1655063101124396E-2"/>
                  <c:y val="4.7816085029800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9D-4203-94F2-3364C9B66428}"/>
                </c:ext>
              </c:extLst>
            </c:dLbl>
            <c:dLbl>
              <c:idx val="2"/>
              <c:layout>
                <c:manualLayout>
                  <c:x val="-2.1655063101124396E-2"/>
                  <c:y val="4.045976425598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D-4203-94F2-3364C9B66428}"/>
                </c:ext>
              </c:extLst>
            </c:dLbl>
            <c:dLbl>
              <c:idx val="3"/>
              <c:layout>
                <c:manualLayout>
                  <c:x val="-2.0108272879615509E-2"/>
                  <c:y val="4.4137924642892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9D-4203-94F2-3364C9B66428}"/>
                </c:ext>
              </c:extLst>
            </c:dLbl>
            <c:dLbl>
              <c:idx val="4"/>
              <c:layout>
                <c:manualLayout>
                  <c:x val="-2.3201853322633224E-2"/>
                  <c:y val="3.678160386907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9D-4203-94F2-3364C9B66428}"/>
                </c:ext>
              </c:extLst>
            </c:dLbl>
            <c:dLbl>
              <c:idx val="5"/>
              <c:layout>
                <c:manualLayout>
                  <c:x val="-2.3201853322633394E-2"/>
                  <c:y val="4.78160850298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9D-4203-94F2-3364C9B66428}"/>
                </c:ext>
              </c:extLst>
            </c:dLbl>
            <c:dLbl>
              <c:idx val="6"/>
              <c:layout>
                <c:manualLayout>
                  <c:x val="-1.5467963112341668E-2"/>
                  <c:y val="4.5977004836346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440831559294858E-2"/>
                      <c:h val="5.51173782072762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79D-4203-94F2-3364C9B66428}"/>
                </c:ext>
              </c:extLst>
            </c:dLbl>
            <c:dLbl>
              <c:idx val="7"/>
              <c:layout>
                <c:manualLayout>
                  <c:x val="-2.3201853322633279E-2"/>
                  <c:y val="4.413792464289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9D-4203-94F2-3364C9B66428}"/>
                </c:ext>
              </c:extLst>
            </c:dLbl>
            <c:dLbl>
              <c:idx val="8"/>
              <c:layout>
                <c:manualLayout>
                  <c:x val="-2.4748643544142052E-2"/>
                  <c:y val="3.678160386907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9D-4203-94F2-3364C9B66428}"/>
                </c:ext>
              </c:extLst>
            </c:dLbl>
            <c:dLbl>
              <c:idx val="9"/>
              <c:layout>
                <c:manualLayout>
                  <c:x val="-2.4748643544142166E-2"/>
                  <c:y val="4.413792464289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9D-4203-94F2-3364C9B66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'Fg5'!$A$26:$B$35</c:f>
              <c:multiLvlStrCache>
                <c:ptCount val="10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'Fg5'!$G$26:$G$35</c:f>
              <c:numCache>
                <c:formatCode>0</c:formatCode>
                <c:ptCount val="10"/>
                <c:pt idx="0">
                  <c:v>187.52934698734205</c:v>
                </c:pt>
                <c:pt idx="1">
                  <c:v>195.52814148728632</c:v>
                </c:pt>
                <c:pt idx="2">
                  <c:v>195.0540760334969</c:v>
                </c:pt>
                <c:pt idx="3">
                  <c:v>191.17639249247463</c:v>
                </c:pt>
                <c:pt idx="4">
                  <c:v>186.91574293410295</c:v>
                </c:pt>
                <c:pt idx="5">
                  <c:v>195.3325343519036</c:v>
                </c:pt>
                <c:pt idx="6" formatCode="#,##0">
                  <c:v>191.8624491109679</c:v>
                </c:pt>
                <c:pt idx="7" formatCode="#,##0">
                  <c:v>187.85035193145674</c:v>
                </c:pt>
                <c:pt idx="8">
                  <c:v>179.51065566666662</c:v>
                </c:pt>
                <c:pt idx="9" formatCode="#,##0">
                  <c:v>184.97351733333335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79D-4203-94F2-3364C9B66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03800"/>
        <c:axId val="495099864"/>
      </c:lineChart>
      <c:lineChart>
        <c:grouping val="stacked"/>
        <c:varyColors val="0"/>
        <c:ser>
          <c:idx val="0"/>
          <c:order val="0"/>
          <c:tx>
            <c:strRef>
              <c:f>'Fg5'!$C$25</c:f>
              <c:strCache>
                <c:ptCount val="1"/>
                <c:pt idx="0">
                  <c:v>Nombre de foyers franciliens bénéficiaires de la prime d’activité en fin de trimestre en milliers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29273516482E-2"/>
                  <c:y val="-5.8850566190523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9D-4203-94F2-3364C9B66428}"/>
                </c:ext>
              </c:extLst>
            </c:dLbl>
            <c:dLbl>
              <c:idx val="1"/>
              <c:layout>
                <c:manualLayout>
                  <c:x val="-3.3333329273516482E-2"/>
                  <c:y val="-3.67816038690771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9D-4203-94F2-3364C9B66428}"/>
                </c:ext>
              </c:extLst>
            </c:dLbl>
            <c:dLbl>
              <c:idx val="2"/>
              <c:layout>
                <c:manualLayout>
                  <c:x val="-3.0320742176743073E-2"/>
                  <c:y val="-5.5172405803615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9D-4203-94F2-3364C9B66428}"/>
                </c:ext>
              </c:extLst>
            </c:dLbl>
            <c:dLbl>
              <c:idx val="3"/>
              <c:layout>
                <c:manualLayout>
                  <c:x val="-3.3333329273516482E-2"/>
                  <c:y val="-3.6781603869077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9D-4203-94F2-3364C9B66428}"/>
                </c:ext>
              </c:extLst>
            </c:dLbl>
            <c:dLbl>
              <c:idx val="4"/>
              <c:layout>
                <c:manualLayout>
                  <c:x val="-3.1786539052007595E-2"/>
                  <c:y val="-4.0459764255984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9D-4203-94F2-3364C9B66428}"/>
                </c:ext>
              </c:extLst>
            </c:dLbl>
            <c:dLbl>
              <c:idx val="5"/>
              <c:layout>
                <c:manualLayout>
                  <c:x val="-3.3333329167188015E-2"/>
                  <c:y val="-4.41379246428926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79D-4203-94F2-3364C9B66428}"/>
                </c:ext>
              </c:extLst>
            </c:dLbl>
            <c:dLbl>
              <c:idx val="6"/>
              <c:layout>
                <c:manualLayout>
                  <c:x val="-3.4920630556101666E-2"/>
                  <c:y val="-4.4137924642892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79D-4203-94F2-3364C9B66428}"/>
                </c:ext>
              </c:extLst>
            </c:dLbl>
            <c:dLbl>
              <c:idx val="7"/>
              <c:layout>
                <c:manualLayout>
                  <c:x val="-3.1786539052007595E-2"/>
                  <c:y val="-6.2528726577431207E-2"/>
                </c:manualLayout>
              </c:layout>
              <c:tx>
                <c:rich>
                  <a:bodyPr/>
                  <a:lstStyle/>
                  <a:p>
                    <a:fld id="{51CAD7A1-40FA-43A2-BF2B-DCE16BDDDC36}" type="VALUE">
                      <a:rPr lang="en-US" b="1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A79D-4203-94F2-3364C9B66428}"/>
                </c:ext>
              </c:extLst>
            </c:dLbl>
            <c:dLbl>
              <c:idx val="8"/>
              <c:layout>
                <c:manualLayout>
                  <c:x val="-3.3333329167187953E-2"/>
                  <c:y val="-3.67816038690771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79D-4203-94F2-3364C9B66428}"/>
                </c:ext>
              </c:extLst>
            </c:dLbl>
            <c:dLbl>
              <c:idx val="9"/>
              <c:layout>
                <c:manualLayout>
                  <c:x val="-3.1827096622382589E-2"/>
                  <c:y val="-5.14942454167080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79D-4203-94F2-3364C9B66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'Fg5'!$A$26:$B$35</c:f>
              <c:multiLvlStrCache>
                <c:ptCount val="10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'Fg5'!$C$26:$C$35</c:f>
              <c:numCache>
                <c:formatCode>_-* #\ ##0.0_-;\-* #\ ##0.0_-;_-* "-"??_-;_-@_-</c:formatCode>
                <c:ptCount val="10"/>
                <c:pt idx="0">
                  <c:v>658.2</c:v>
                </c:pt>
                <c:pt idx="1">
                  <c:v>672.7</c:v>
                </c:pt>
                <c:pt idx="2">
                  <c:v>651.20000000000005</c:v>
                </c:pt>
                <c:pt idx="3">
                  <c:v>666.8</c:v>
                </c:pt>
                <c:pt idx="4">
                  <c:v>660.3</c:v>
                </c:pt>
                <c:pt idx="5">
                  <c:v>663</c:v>
                </c:pt>
                <c:pt idx="6">
                  <c:v>663.2</c:v>
                </c:pt>
                <c:pt idx="7">
                  <c:v>671.2</c:v>
                </c:pt>
                <c:pt idx="8">
                  <c:v>671</c:v>
                </c:pt>
                <c:pt idx="9">
                  <c:v>675.3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79D-4203-94F2-3364C9B66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74176"/>
        <c:axId val="578367288"/>
      </c:lineChart>
      <c:catAx>
        <c:axId val="4951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099864"/>
        <c:crosses val="autoZero"/>
        <c:auto val="1"/>
        <c:lblAlgn val="ctr"/>
        <c:lblOffset val="100"/>
        <c:noMultiLvlLbl val="0"/>
      </c:catAx>
      <c:valAx>
        <c:axId val="49509986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103800"/>
        <c:crosses val="autoZero"/>
        <c:crossBetween val="between"/>
        <c:majorUnit val="50"/>
        <c:minorUnit val="10"/>
      </c:valAx>
      <c:valAx>
        <c:axId val="578367288"/>
        <c:scaling>
          <c:orientation val="minMax"/>
          <c:max val="700"/>
          <c:min val="100"/>
        </c:scaling>
        <c:delete val="0"/>
        <c:axPos val="r"/>
        <c:numFmt formatCode="_-* #\ ##0.0_-;\-* #\ ##0.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374176"/>
        <c:crosses val="max"/>
        <c:crossBetween val="between"/>
        <c:majorUnit val="100"/>
      </c:valAx>
      <c:catAx>
        <c:axId val="5783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67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95250</xdr:rowOff>
    </xdr:from>
    <xdr:to>
      <xdr:col>5</xdr:col>
      <xdr:colOff>685800</xdr:colOff>
      <xdr:row>20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A49437-2F78-46C1-A735-64B81205C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28574</xdr:rowOff>
    </xdr:from>
    <xdr:to>
      <xdr:col>7</xdr:col>
      <xdr:colOff>171449</xdr:colOff>
      <xdr:row>15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5E3610-0549-4D34-92F2-B51110885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126681</xdr:rowOff>
    </xdr:from>
    <xdr:to>
      <xdr:col>7</xdr:col>
      <xdr:colOff>68580</xdr:colOff>
      <xdr:row>21</xdr:row>
      <xdr:rowOff>131444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25E48F-D9F4-4A75-9E5E-88BF374C2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</xdr:row>
      <xdr:rowOff>133350</xdr:rowOff>
    </xdr:from>
    <xdr:to>
      <xdr:col>12</xdr:col>
      <xdr:colOff>628650</xdr:colOff>
      <xdr:row>21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18247E7-D6D4-4D60-960A-266CAC795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33336</xdr:rowOff>
    </xdr:from>
    <xdr:to>
      <xdr:col>6</xdr:col>
      <xdr:colOff>595313</xdr:colOff>
      <xdr:row>22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EBB925-33F4-4FA9-89FA-1675C08A2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71436</xdr:rowOff>
    </xdr:from>
    <xdr:to>
      <xdr:col>9</xdr:col>
      <xdr:colOff>76200</xdr:colOff>
      <xdr:row>19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82DFC8-C7BE-452F-A9B7-DEB95F596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Prime%20activit&#233;/TBregional%20suivi%20prime%20d'activit&#233;/TB%20PPA%202022/Juin%202022/travail%20no&#233;%20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carte 0622"/>
      <sheetName val="Fg1 (3)"/>
      <sheetName val="Fg2"/>
      <sheetName val="Fg3 (2)"/>
      <sheetName val="Fg3 (3)"/>
      <sheetName val="Fg3 (4)"/>
      <sheetName val="Fg4 "/>
      <sheetName val="mtvers et nb bénéf"/>
      <sheetName val="Fg5"/>
      <sheetName val="Fg5 (2)"/>
      <sheetName val="Ppa tot moyen"/>
      <sheetName val="ppa montants "/>
      <sheetName val="P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F13">
            <v>179.51065566666662</v>
          </cell>
          <cell r="I13">
            <v>184.97351733333335</v>
          </cell>
        </row>
        <row r="25">
          <cell r="D25">
            <v>186.91574293410295</v>
          </cell>
          <cell r="G25">
            <v>195.3325343519036</v>
          </cell>
          <cell r="J25">
            <v>191.8624491109679</v>
          </cell>
          <cell r="M25">
            <v>187.85035193145674</v>
          </cell>
        </row>
        <row r="39">
          <cell r="D39">
            <v>187.52934698734205</v>
          </cell>
          <cell r="G39">
            <v>195.52814148728632</v>
          </cell>
          <cell r="J39">
            <v>195.0540760334969</v>
          </cell>
          <cell r="M39">
            <v>191.17639249247463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8AD0-894A-4631-ACCE-40E50C06C2AE}">
  <dimension ref="A1:J32"/>
  <sheetViews>
    <sheetView showGridLines="0" workbookViewId="0">
      <selection activeCell="A15" sqref="A15"/>
    </sheetView>
  </sheetViews>
  <sheetFormatPr baseColWidth="10" defaultRowHeight="15" x14ac:dyDescent="0.25"/>
  <cols>
    <col min="1" max="1" width="82.42578125" customWidth="1"/>
    <col min="2" max="2" width="12.85546875" bestFit="1" customWidth="1"/>
    <col min="3" max="3" width="11.85546875" bestFit="1" customWidth="1"/>
    <col min="4" max="4" width="12.85546875" bestFit="1" customWidth="1"/>
    <col min="5" max="5" width="13.28515625" bestFit="1" customWidth="1"/>
    <col min="6" max="9" width="12.28515625" bestFit="1" customWidth="1"/>
    <col min="10" max="10" width="15.140625" bestFit="1" customWidth="1"/>
  </cols>
  <sheetData>
    <row r="1" spans="1:10" x14ac:dyDescent="0.25">
      <c r="A1" s="1" t="s">
        <v>37</v>
      </c>
    </row>
    <row r="3" spans="1:10" ht="25.5" x14ac:dyDescent="0.25">
      <c r="A3" s="2"/>
      <c r="B3" s="22" t="s">
        <v>0</v>
      </c>
      <c r="C3" s="22" t="s">
        <v>1</v>
      </c>
      <c r="D3" s="23" t="s">
        <v>2</v>
      </c>
      <c r="E3" s="24" t="s">
        <v>3</v>
      </c>
      <c r="F3" s="25" t="s">
        <v>4</v>
      </c>
      <c r="G3" s="22" t="s">
        <v>5</v>
      </c>
      <c r="H3" s="23" t="s">
        <v>6</v>
      </c>
      <c r="I3" s="24" t="s">
        <v>7</v>
      </c>
      <c r="J3" s="3" t="s">
        <v>8</v>
      </c>
    </row>
    <row r="4" spans="1:10" ht="20.25" customHeight="1" x14ac:dyDescent="0.25">
      <c r="A4" s="26" t="s">
        <v>12</v>
      </c>
      <c r="B4" s="27">
        <v>102411</v>
      </c>
      <c r="C4" s="27">
        <v>70110</v>
      </c>
      <c r="D4" s="27">
        <v>119267</v>
      </c>
      <c r="E4" s="27">
        <v>79591</v>
      </c>
      <c r="F4" s="28">
        <v>85873</v>
      </c>
      <c r="G4" s="27">
        <v>69650</v>
      </c>
      <c r="H4" s="27">
        <v>74419</v>
      </c>
      <c r="I4" s="29">
        <v>73983</v>
      </c>
      <c r="J4" s="4">
        <f xml:space="preserve"> SUM(B4:I4)</f>
        <v>675304</v>
      </c>
    </row>
    <row r="5" spans="1:10" x14ac:dyDescent="0.25">
      <c r="A5" s="30" t="s">
        <v>9</v>
      </c>
      <c r="B5" s="6">
        <v>91046</v>
      </c>
      <c r="C5" s="5">
        <v>64236</v>
      </c>
      <c r="D5" s="5">
        <v>106322</v>
      </c>
      <c r="E5" s="6">
        <v>71730</v>
      </c>
      <c r="F5" s="6">
        <v>79368</v>
      </c>
      <c r="G5" s="5">
        <v>64225</v>
      </c>
      <c r="H5" s="6">
        <v>68626</v>
      </c>
      <c r="I5" s="6">
        <v>67678</v>
      </c>
      <c r="J5" s="7">
        <f t="shared" ref="J5:J6" si="0" xml:space="preserve"> SUM(B5:I5)</f>
        <v>613231</v>
      </c>
    </row>
    <row r="6" spans="1:10" x14ac:dyDescent="0.25">
      <c r="A6" s="31" t="s">
        <v>10</v>
      </c>
      <c r="B6" s="9">
        <v>11365</v>
      </c>
      <c r="C6" s="6">
        <v>5874</v>
      </c>
      <c r="D6" s="6">
        <v>12945</v>
      </c>
      <c r="E6" s="6">
        <v>7861</v>
      </c>
      <c r="F6" s="6">
        <v>6505</v>
      </c>
      <c r="G6" s="6">
        <v>5425</v>
      </c>
      <c r="H6" s="6">
        <v>5793</v>
      </c>
      <c r="I6" s="6">
        <v>6305</v>
      </c>
      <c r="J6" s="8">
        <f t="shared" si="0"/>
        <v>62073</v>
      </c>
    </row>
    <row r="7" spans="1:10" ht="15" customHeight="1" x14ac:dyDescent="0.25">
      <c r="A7" s="32" t="s">
        <v>13</v>
      </c>
      <c r="B7" s="9">
        <v>91735</v>
      </c>
      <c r="C7" s="9">
        <v>64719</v>
      </c>
      <c r="D7" s="9">
        <v>108357</v>
      </c>
      <c r="E7" s="9">
        <v>73326</v>
      </c>
      <c r="F7" s="9">
        <v>80418</v>
      </c>
      <c r="G7" s="9">
        <v>65261</v>
      </c>
      <c r="H7" s="9">
        <v>69394</v>
      </c>
      <c r="I7" s="9">
        <v>68512</v>
      </c>
      <c r="J7" s="8">
        <f>SUM(B7:I7)</f>
        <v>621722</v>
      </c>
    </row>
    <row r="8" spans="1:10" x14ac:dyDescent="0.25">
      <c r="A8" s="33" t="s">
        <v>14</v>
      </c>
      <c r="B8" s="34">
        <v>3339</v>
      </c>
      <c r="C8" s="10">
        <v>3039</v>
      </c>
      <c r="D8" s="10">
        <v>6372</v>
      </c>
      <c r="E8" s="10">
        <v>4306</v>
      </c>
      <c r="F8" s="10">
        <v>5129</v>
      </c>
      <c r="G8" s="10">
        <v>3773</v>
      </c>
      <c r="H8" s="10">
        <v>4854</v>
      </c>
      <c r="I8" s="10">
        <v>4470</v>
      </c>
      <c r="J8" s="11">
        <v>35282</v>
      </c>
    </row>
    <row r="9" spans="1:10" ht="15" customHeight="1" x14ac:dyDescent="0.25">
      <c r="A9" s="35" t="s">
        <v>54</v>
      </c>
      <c r="B9" s="18">
        <v>1.0987383758810638</v>
      </c>
      <c r="C9" s="17">
        <v>0.28177878220073521</v>
      </c>
      <c r="D9" s="17">
        <v>0.23447742629508858</v>
      </c>
      <c r="E9" s="17">
        <v>1.1591403042743298</v>
      </c>
      <c r="F9" s="17">
        <v>0.46210720887245843</v>
      </c>
      <c r="G9" s="17">
        <v>-0.220617729643</v>
      </c>
      <c r="H9" s="17">
        <v>0.43727646939739523</v>
      </c>
      <c r="I9" s="17">
        <v>1.3701820972007179</v>
      </c>
      <c r="J9" s="14">
        <v>0.60574639695607224</v>
      </c>
    </row>
    <row r="10" spans="1:10" ht="15" customHeight="1" x14ac:dyDescent="0.25">
      <c r="A10" s="36" t="s">
        <v>55</v>
      </c>
      <c r="B10" s="13">
        <v>0.65055578589903051</v>
      </c>
      <c r="C10" s="12">
        <v>-0.7</v>
      </c>
      <c r="D10" s="12">
        <v>0.10337176858170571</v>
      </c>
      <c r="E10" s="12">
        <v>0.27834619148692791</v>
      </c>
      <c r="F10" s="12">
        <v>-0.4129717588151337</v>
      </c>
      <c r="G10" s="12">
        <v>-0.68334192882929345</v>
      </c>
      <c r="H10" s="12">
        <v>-0.35629934543491465</v>
      </c>
      <c r="I10" s="12">
        <v>0.32473315703657019</v>
      </c>
      <c r="J10" s="14">
        <v>-5.4377135978594775E-2</v>
      </c>
    </row>
    <row r="11" spans="1:10" ht="15" customHeight="1" x14ac:dyDescent="0.25">
      <c r="A11" s="37" t="s">
        <v>56</v>
      </c>
      <c r="B11" s="38">
        <v>0.44528575772139234</v>
      </c>
      <c r="C11" s="39">
        <v>1.0172324361708258</v>
      </c>
      <c r="D11" s="39">
        <v>0.13097027142749201</v>
      </c>
      <c r="E11" s="39">
        <v>0.87834926107125655</v>
      </c>
      <c r="F11" s="39">
        <v>0.87870778267254046</v>
      </c>
      <c r="G11" s="39">
        <v>0.465907943514071</v>
      </c>
      <c r="H11" s="39">
        <v>0.79641343067275261</v>
      </c>
      <c r="I11" s="39">
        <v>1.0420650095602295</v>
      </c>
      <c r="J11" s="14">
        <v>0.66048268450213377</v>
      </c>
    </row>
    <row r="12" spans="1:10" ht="20.25" customHeight="1" x14ac:dyDescent="0.25">
      <c r="A12" s="15" t="s">
        <v>11</v>
      </c>
      <c r="B12" s="27">
        <v>171065</v>
      </c>
      <c r="C12" s="27">
        <v>136843</v>
      </c>
      <c r="D12" s="27">
        <v>280758</v>
      </c>
      <c r="E12" s="27">
        <v>165772</v>
      </c>
      <c r="F12" s="28">
        <v>175565</v>
      </c>
      <c r="G12" s="27">
        <v>141999</v>
      </c>
      <c r="H12" s="27">
        <v>157927</v>
      </c>
      <c r="I12" s="29">
        <v>164857</v>
      </c>
      <c r="J12" s="16">
        <v>1394786</v>
      </c>
    </row>
    <row r="13" spans="1:10" ht="18.75" customHeight="1" x14ac:dyDescent="0.25">
      <c r="A13" s="40" t="s">
        <v>57</v>
      </c>
      <c r="B13" s="41">
        <v>7.8628847844802428</v>
      </c>
      <c r="C13" s="41">
        <v>8.4516898068086359</v>
      </c>
      <c r="D13" s="41">
        <v>17.196175361078769</v>
      </c>
      <c r="E13" s="41">
        <v>11.867023930624169</v>
      </c>
      <c r="F13" s="42">
        <v>12.429239739585251</v>
      </c>
      <c r="G13" s="41">
        <v>9.8514775239038759</v>
      </c>
      <c r="H13" s="41">
        <v>12.179701243443636</v>
      </c>
      <c r="I13" s="43">
        <v>13.310150890414111</v>
      </c>
      <c r="J13" s="44">
        <v>11.420084763949113</v>
      </c>
    </row>
    <row r="14" spans="1:10" ht="15.75" customHeight="1" x14ac:dyDescent="0.25">
      <c r="A14" s="45" t="s">
        <v>52</v>
      </c>
      <c r="B14" s="46">
        <v>4.4536231459511191</v>
      </c>
      <c r="C14" s="46">
        <v>3.6285836542575951</v>
      </c>
      <c r="D14" s="46">
        <v>5.1984203509772193</v>
      </c>
      <c r="E14" s="46">
        <v>4.1964543729818695</v>
      </c>
      <c r="F14" s="46">
        <v>3.5040117382646465</v>
      </c>
      <c r="G14" s="46">
        <v>3.224694903086863</v>
      </c>
      <c r="H14" s="46">
        <v>3.7732299547158656</v>
      </c>
      <c r="I14" s="46">
        <v>4.1104037414000514</v>
      </c>
      <c r="J14" s="19">
        <v>4.1091123405162708</v>
      </c>
    </row>
    <row r="15" spans="1:10" ht="15" customHeight="1" x14ac:dyDescent="0.25">
      <c r="A15" s="47" t="s">
        <v>53</v>
      </c>
      <c r="B15" s="12">
        <v>17.600000000000001</v>
      </c>
      <c r="C15" s="12">
        <v>13.5</v>
      </c>
      <c r="D15" s="12">
        <v>23.4</v>
      </c>
      <c r="E15" s="12">
        <v>17.7</v>
      </c>
      <c r="F15" s="12">
        <v>13.8</v>
      </c>
      <c r="G15" s="12">
        <v>11.8</v>
      </c>
      <c r="H15" s="12">
        <v>13.9</v>
      </c>
      <c r="I15" s="12">
        <v>16.100000000000001</v>
      </c>
      <c r="J15" s="20">
        <v>16.5</v>
      </c>
    </row>
    <row r="16" spans="1:10" ht="12.75" customHeight="1" x14ac:dyDescent="0.25"/>
    <row r="17" spans="1:1" ht="15.75" x14ac:dyDescent="0.3">
      <c r="A17" s="48" t="s">
        <v>51</v>
      </c>
    </row>
    <row r="18" spans="1:1" x14ac:dyDescent="0.25">
      <c r="A18" s="21" t="s">
        <v>38</v>
      </c>
    </row>
    <row r="21" spans="1:1" ht="25.5" customHeight="1" x14ac:dyDescent="0.25"/>
    <row r="22" spans="1:1" ht="18.75" customHeight="1" x14ac:dyDescent="0.25"/>
    <row r="29" spans="1:1" ht="18.75" customHeight="1" x14ac:dyDescent="0.25"/>
    <row r="30" spans="1:1" ht="19.5" customHeight="1" x14ac:dyDescent="0.25"/>
    <row r="32" spans="1:1" ht="21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4FBF-0241-4381-AB0D-8C08DEDDFABA}">
  <dimension ref="A1:J36"/>
  <sheetViews>
    <sheetView showGridLines="0" workbookViewId="0">
      <selection activeCell="A28" sqref="A28"/>
    </sheetView>
  </sheetViews>
  <sheetFormatPr baseColWidth="10" defaultRowHeight="15" x14ac:dyDescent="0.25"/>
  <cols>
    <col min="1" max="1" width="43.140625" customWidth="1"/>
    <col min="2" max="2" width="12.140625" bestFit="1" customWidth="1"/>
  </cols>
  <sheetData>
    <row r="1" spans="1:1" ht="16.5" x14ac:dyDescent="0.3">
      <c r="A1" s="49" t="s">
        <v>47</v>
      </c>
    </row>
    <row r="22" spans="1:10" ht="15.75" x14ac:dyDescent="0.3">
      <c r="A22" s="50" t="s">
        <v>48</v>
      </c>
    </row>
    <row r="23" spans="1:10" ht="24" customHeight="1" x14ac:dyDescent="0.25">
      <c r="A23" s="125" t="s">
        <v>39</v>
      </c>
      <c r="B23" s="126"/>
      <c r="C23" s="126"/>
      <c r="D23" s="126"/>
      <c r="E23" s="126"/>
      <c r="F23" s="126"/>
    </row>
    <row r="25" spans="1:10" x14ac:dyDescent="0.25">
      <c r="B25" s="123">
        <v>2020</v>
      </c>
      <c r="C25" s="124"/>
      <c r="D25" s="123">
        <v>2021</v>
      </c>
      <c r="E25" s="124"/>
      <c r="F25" s="123">
        <v>2022</v>
      </c>
      <c r="G25" s="124"/>
      <c r="H25" s="1"/>
      <c r="I25" s="1"/>
    </row>
    <row r="26" spans="1:10" x14ac:dyDescent="0.25">
      <c r="A26" s="51"/>
      <c r="B26" s="52" t="s">
        <v>15</v>
      </c>
      <c r="C26" s="52" t="s">
        <v>16</v>
      </c>
      <c r="D26" s="52" t="s">
        <v>15</v>
      </c>
      <c r="E26" s="52" t="s">
        <v>16</v>
      </c>
      <c r="F26" s="53" t="s">
        <v>17</v>
      </c>
      <c r="G26" s="53" t="s">
        <v>18</v>
      </c>
      <c r="H26" s="54"/>
      <c r="I26" s="54"/>
    </row>
    <row r="27" spans="1:10" x14ac:dyDescent="0.25">
      <c r="A27" s="55" t="s">
        <v>58</v>
      </c>
      <c r="B27" s="56">
        <v>637703</v>
      </c>
      <c r="C27" s="56">
        <v>633233</v>
      </c>
      <c r="D27" s="56">
        <v>628931</v>
      </c>
      <c r="E27" s="56">
        <v>636800</v>
      </c>
      <c r="F27" s="56">
        <v>635731</v>
      </c>
      <c r="G27" s="56">
        <v>640022</v>
      </c>
      <c r="H27" s="57"/>
      <c r="I27" s="57"/>
      <c r="J27" s="57"/>
    </row>
    <row r="28" spans="1:10" x14ac:dyDescent="0.25">
      <c r="A28" s="55" t="s">
        <v>59</v>
      </c>
      <c r="B28" s="56">
        <v>34967</v>
      </c>
      <c r="C28" s="56">
        <v>33602</v>
      </c>
      <c r="D28" s="56">
        <v>34024</v>
      </c>
      <c r="E28" s="56">
        <v>34438</v>
      </c>
      <c r="F28" s="56">
        <v>35142</v>
      </c>
      <c r="G28" s="56">
        <v>35282</v>
      </c>
      <c r="J28" s="57"/>
    </row>
    <row r="29" spans="1:10" x14ac:dyDescent="0.25">
      <c r="A29" s="58" t="s">
        <v>40</v>
      </c>
      <c r="B29" s="59">
        <v>6.5717137470492251E-2</v>
      </c>
      <c r="C29" s="59">
        <v>2.3338505003629377E-2</v>
      </c>
      <c r="D29" s="59">
        <v>-1.444244577578902E-2</v>
      </c>
      <c r="E29" s="59">
        <v>6.6028327847218581E-3</v>
      </c>
      <c r="F29" s="59">
        <v>1.612937427297402E-2</v>
      </c>
      <c r="G29" s="59">
        <v>1.8627206974832378E-2</v>
      </c>
    </row>
    <row r="30" spans="1:10" x14ac:dyDescent="0.25">
      <c r="B30" s="60"/>
      <c r="C30" s="60"/>
      <c r="D30" s="60"/>
      <c r="E30" s="60"/>
      <c r="F30" s="60"/>
      <c r="G30" s="60"/>
    </row>
    <row r="31" spans="1:10" x14ac:dyDescent="0.25">
      <c r="B31" s="61"/>
      <c r="C31" s="61"/>
      <c r="D31" s="61"/>
      <c r="E31" s="61"/>
      <c r="F31" s="61"/>
      <c r="G31" s="60"/>
    </row>
    <row r="32" spans="1:10" x14ac:dyDescent="0.25">
      <c r="C32" s="57"/>
      <c r="D32" s="62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</sheetData>
  <mergeCells count="4">
    <mergeCell ref="B25:C25"/>
    <mergeCell ref="D25:E25"/>
    <mergeCell ref="F25:G25"/>
    <mergeCell ref="A23:F2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995A-9501-4DCE-9316-4F9D6AF1E20F}">
  <dimension ref="A1:L36"/>
  <sheetViews>
    <sheetView workbookViewId="0">
      <selection activeCell="A29" sqref="A29:A30"/>
    </sheetView>
  </sheetViews>
  <sheetFormatPr baseColWidth="10" defaultColWidth="11.42578125" defaultRowHeight="15" x14ac:dyDescent="0.25"/>
  <cols>
    <col min="1" max="1" width="26.28515625" style="64" customWidth="1"/>
    <col min="2" max="2" width="11.42578125" style="64"/>
    <col min="3" max="3" width="14.28515625" style="64" bestFit="1" customWidth="1"/>
    <col min="4" max="4" width="13.5703125" style="64" bestFit="1" customWidth="1"/>
    <col min="5" max="5" width="14.28515625" style="64" bestFit="1" customWidth="1"/>
    <col min="6" max="6" width="13.5703125" style="64" bestFit="1" customWidth="1"/>
    <col min="7" max="7" width="14.28515625" style="64" bestFit="1" customWidth="1"/>
    <col min="8" max="16384" width="11.42578125" style="64"/>
  </cols>
  <sheetData>
    <row r="1" spans="1:1" x14ac:dyDescent="0.25">
      <c r="A1" s="73" t="s">
        <v>41</v>
      </c>
    </row>
    <row r="9" spans="1:1" ht="45.75" customHeight="1" x14ac:dyDescent="0.25">
      <c r="A9" s="72"/>
    </row>
    <row r="17" spans="1:12" x14ac:dyDescent="0.25">
      <c r="A17" s="71" t="s">
        <v>48</v>
      </c>
    </row>
    <row r="18" spans="1:12" ht="15.75" x14ac:dyDescent="0.3">
      <c r="A18" s="71" t="s">
        <v>46</v>
      </c>
      <c r="L18" s="70"/>
    </row>
    <row r="20" spans="1:12" x14ac:dyDescent="0.25">
      <c r="A20" s="69"/>
      <c r="B20" s="128">
        <v>2020</v>
      </c>
      <c r="C20" s="128"/>
      <c r="D20" s="128">
        <v>2021</v>
      </c>
      <c r="E20" s="128"/>
      <c r="F20" s="128">
        <v>2022</v>
      </c>
      <c r="G20" s="128"/>
    </row>
    <row r="21" spans="1:12" ht="15.75" x14ac:dyDescent="0.3">
      <c r="A21" s="68"/>
      <c r="B21" s="67" t="s">
        <v>15</v>
      </c>
      <c r="C21" s="67" t="s">
        <v>16</v>
      </c>
      <c r="D21" s="67" t="s">
        <v>15</v>
      </c>
      <c r="E21" s="67" t="s">
        <v>16</v>
      </c>
      <c r="F21" s="67" t="s">
        <v>17</v>
      </c>
      <c r="G21" s="67" t="s">
        <v>15</v>
      </c>
    </row>
    <row r="22" spans="1:12" ht="42.75" x14ac:dyDescent="0.3">
      <c r="A22" s="66" t="s">
        <v>60</v>
      </c>
      <c r="B22" s="65">
        <v>559700</v>
      </c>
      <c r="C22" s="65">
        <v>562600</v>
      </c>
      <c r="D22" s="65">
        <v>557176</v>
      </c>
      <c r="E22" s="65">
        <v>568990</v>
      </c>
      <c r="F22" s="65">
        <v>563286</v>
      </c>
      <c r="G22" s="65">
        <v>567920</v>
      </c>
    </row>
    <row r="23" spans="1:12" ht="42.75" x14ac:dyDescent="0.3">
      <c r="A23" s="66" t="s">
        <v>61</v>
      </c>
      <c r="B23" s="65">
        <v>112970</v>
      </c>
      <c r="C23" s="65">
        <v>104235</v>
      </c>
      <c r="D23" s="65">
        <v>105779</v>
      </c>
      <c r="E23" s="65">
        <v>102249</v>
      </c>
      <c r="F23" s="65">
        <v>107587</v>
      </c>
      <c r="G23" s="65">
        <v>107384</v>
      </c>
    </row>
    <row r="24" spans="1:12" ht="57" x14ac:dyDescent="0.3">
      <c r="A24" s="66" t="s">
        <v>19</v>
      </c>
      <c r="B24" s="65">
        <v>616133</v>
      </c>
      <c r="C24" s="65">
        <v>606836</v>
      </c>
      <c r="D24" s="65">
        <v>610065</v>
      </c>
      <c r="E24" s="65">
        <v>619939</v>
      </c>
      <c r="F24" s="65">
        <v>619852</v>
      </c>
      <c r="G24" s="65">
        <v>621722</v>
      </c>
    </row>
    <row r="25" spans="1:12" x14ac:dyDescent="0.25">
      <c r="A25" s="127"/>
    </row>
    <row r="26" spans="1:12" x14ac:dyDescent="0.25">
      <c r="A26" s="127"/>
    </row>
    <row r="27" spans="1:12" x14ac:dyDescent="0.25">
      <c r="A27" s="127"/>
    </row>
    <row r="28" spans="1:12" x14ac:dyDescent="0.25">
      <c r="A28" s="127"/>
    </row>
    <row r="29" spans="1:12" x14ac:dyDescent="0.25">
      <c r="A29" s="127"/>
    </row>
    <row r="30" spans="1:12" x14ac:dyDescent="0.25">
      <c r="A30" s="127"/>
    </row>
    <row r="31" spans="1:12" x14ac:dyDescent="0.25">
      <c r="A31" s="127"/>
    </row>
    <row r="32" spans="1:12" x14ac:dyDescent="0.25">
      <c r="A32" s="127"/>
    </row>
    <row r="33" spans="1:1" x14ac:dyDescent="0.25">
      <c r="A33" s="127"/>
    </row>
    <row r="34" spans="1:1" x14ac:dyDescent="0.25">
      <c r="A34" s="127"/>
    </row>
    <row r="35" spans="1:1" x14ac:dyDescent="0.25">
      <c r="A35" s="127"/>
    </row>
    <row r="36" spans="1:1" x14ac:dyDescent="0.25">
      <c r="A36" s="127"/>
    </row>
  </sheetData>
  <mergeCells count="9">
    <mergeCell ref="A33:A34"/>
    <mergeCell ref="A35:A36"/>
    <mergeCell ref="B20:C20"/>
    <mergeCell ref="D20:E20"/>
    <mergeCell ref="F20:G20"/>
    <mergeCell ref="A25:A26"/>
    <mergeCell ref="A27:A28"/>
    <mergeCell ref="A29:A30"/>
    <mergeCell ref="A31:A3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D158-81DA-4778-BCAB-590F9D0EA430}">
  <dimension ref="A1:L75"/>
  <sheetViews>
    <sheetView workbookViewId="0">
      <selection activeCell="D27" sqref="D27"/>
    </sheetView>
  </sheetViews>
  <sheetFormatPr baseColWidth="10" defaultColWidth="11.42578125" defaultRowHeight="15" x14ac:dyDescent="0.25"/>
  <cols>
    <col min="1" max="1" width="24.5703125" style="64" customWidth="1"/>
    <col min="2" max="2" width="31.85546875" style="64" customWidth="1"/>
    <col min="3" max="3" width="14.28515625" style="64" customWidth="1"/>
    <col min="4" max="5" width="11.42578125" style="64"/>
    <col min="6" max="6" width="1.5703125" style="64" customWidth="1"/>
    <col min="7" max="7" width="1.5703125" style="64" hidden="1" customWidth="1"/>
    <col min="8" max="8" width="33.28515625" style="64" customWidth="1"/>
    <col min="9" max="9" width="19.85546875" style="64" customWidth="1"/>
    <col min="10" max="10" width="11.42578125" style="64"/>
    <col min="11" max="11" width="21.85546875" style="64" customWidth="1"/>
    <col min="12" max="12" width="13.7109375" style="64" customWidth="1"/>
    <col min="13" max="16384" width="11.42578125" style="64"/>
  </cols>
  <sheetData>
    <row r="1" spans="1:1" ht="16.5" x14ac:dyDescent="0.3">
      <c r="A1" s="74" t="s">
        <v>43</v>
      </c>
    </row>
    <row r="24" spans="1:12" ht="15.75" x14ac:dyDescent="0.3">
      <c r="A24" s="50" t="s">
        <v>64</v>
      </c>
    </row>
    <row r="25" spans="1:12" ht="15.75" x14ac:dyDescent="0.3">
      <c r="A25" s="50" t="s">
        <v>65</v>
      </c>
    </row>
    <row r="26" spans="1:12" ht="15.75" x14ac:dyDescent="0.3">
      <c r="A26" s="75"/>
    </row>
    <row r="27" spans="1:12" x14ac:dyDescent="0.25">
      <c r="H27" s="129" t="s">
        <v>62</v>
      </c>
      <c r="I27" s="130"/>
    </row>
    <row r="28" spans="1:12" ht="16.5" x14ac:dyDescent="0.3">
      <c r="A28" s="128" t="s">
        <v>63</v>
      </c>
      <c r="B28" s="128"/>
      <c r="H28" s="76" t="s">
        <v>22</v>
      </c>
      <c r="I28" s="77">
        <v>0.33100000000000002</v>
      </c>
    </row>
    <row r="29" spans="1:12" ht="16.5" x14ac:dyDescent="0.3">
      <c r="A29" s="76" t="s">
        <v>22</v>
      </c>
      <c r="B29" s="77">
        <v>0.33600000000000002</v>
      </c>
      <c r="H29" s="76" t="s">
        <v>23</v>
      </c>
      <c r="I29" s="77">
        <v>0.113</v>
      </c>
    </row>
    <row r="30" spans="1:12" ht="16.5" x14ac:dyDescent="0.3">
      <c r="A30" s="76" t="s">
        <v>23</v>
      </c>
      <c r="B30" s="77">
        <v>0.217</v>
      </c>
      <c r="H30" s="76" t="s">
        <v>44</v>
      </c>
      <c r="I30" s="77">
        <v>0.55600000000000005</v>
      </c>
    </row>
    <row r="31" spans="1:12" ht="16.5" x14ac:dyDescent="0.3">
      <c r="A31" s="76" t="s">
        <v>42</v>
      </c>
      <c r="B31" s="77">
        <v>0.44700000000000001</v>
      </c>
      <c r="H31" s="76" t="s">
        <v>20</v>
      </c>
      <c r="I31" s="78">
        <v>1</v>
      </c>
      <c r="J31" s="64" t="s">
        <v>21</v>
      </c>
    </row>
    <row r="32" spans="1:12" ht="16.5" x14ac:dyDescent="0.3">
      <c r="A32" s="76" t="s">
        <v>20</v>
      </c>
      <c r="B32" s="78">
        <v>1</v>
      </c>
      <c r="C32" s="64" t="s">
        <v>21</v>
      </c>
      <c r="I32" s="79"/>
      <c r="L32" s="79"/>
    </row>
    <row r="40" ht="15.75" customHeight="1" x14ac:dyDescent="0.25"/>
    <row r="75" ht="15.75" customHeight="1" x14ac:dyDescent="0.25"/>
  </sheetData>
  <mergeCells count="2">
    <mergeCell ref="H27:I27"/>
    <mergeCell ref="A28:B28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1C21-48F5-40F1-8473-A1D9BCC5E4DA}">
  <dimension ref="A1:T51"/>
  <sheetViews>
    <sheetView showGridLines="0" workbookViewId="0">
      <selection activeCell="A35" sqref="A35"/>
    </sheetView>
  </sheetViews>
  <sheetFormatPr baseColWidth="10" defaultRowHeight="15" x14ac:dyDescent="0.25"/>
  <cols>
    <col min="1" max="1" width="35.7109375" customWidth="1"/>
    <col min="3" max="3" width="11.42578125" customWidth="1"/>
    <col min="17" max="17" width="8.85546875" customWidth="1"/>
    <col min="18" max="18" width="15.42578125" customWidth="1"/>
    <col min="19" max="19" width="13.28515625" customWidth="1"/>
    <col min="21" max="21" width="30.5703125" customWidth="1"/>
    <col min="23" max="23" width="16.140625" customWidth="1"/>
  </cols>
  <sheetData>
    <row r="1" spans="1:1" x14ac:dyDescent="0.25">
      <c r="A1" s="1" t="s">
        <v>24</v>
      </c>
    </row>
    <row r="7" spans="1:1" ht="15" customHeight="1" x14ac:dyDescent="0.25"/>
    <row r="14" spans="1:1" ht="15" customHeight="1" x14ac:dyDescent="0.25"/>
    <row r="21" spans="1:20" ht="15.75" customHeight="1" x14ac:dyDescent="0.25"/>
    <row r="23" spans="1:20" ht="15.75" customHeight="1" x14ac:dyDescent="0.25"/>
    <row r="24" spans="1:20" x14ac:dyDescent="0.25">
      <c r="A24" s="21" t="s">
        <v>66</v>
      </c>
    </row>
    <row r="25" spans="1:20" ht="15.75" customHeight="1" x14ac:dyDescent="0.25">
      <c r="A25" s="21" t="s">
        <v>45</v>
      </c>
    </row>
    <row r="27" spans="1:20" x14ac:dyDescent="0.25">
      <c r="A27" t="s">
        <v>25</v>
      </c>
      <c r="B27" s="123">
        <v>2020</v>
      </c>
      <c r="C27" s="131"/>
      <c r="D27" s="131"/>
      <c r="E27" s="124"/>
      <c r="F27" s="123">
        <v>2021</v>
      </c>
      <c r="G27" s="131"/>
      <c r="H27" s="131"/>
      <c r="I27" s="124"/>
      <c r="J27" s="123">
        <v>2022</v>
      </c>
      <c r="K27" s="124"/>
      <c r="O27" s="1"/>
      <c r="P27" s="1"/>
      <c r="Q27" s="1"/>
      <c r="R27" s="1"/>
      <c r="S27" s="1"/>
      <c r="T27" s="1"/>
    </row>
    <row r="28" spans="1:20" ht="15.75" x14ac:dyDescent="0.3">
      <c r="A28" s="80"/>
      <c r="B28" s="81" t="s">
        <v>26</v>
      </c>
      <c r="C28" s="81" t="s">
        <v>18</v>
      </c>
      <c r="D28" s="81" t="s">
        <v>27</v>
      </c>
      <c r="E28" s="81" t="s">
        <v>16</v>
      </c>
      <c r="F28" s="81" t="s">
        <v>26</v>
      </c>
      <c r="G28" s="82" t="s">
        <v>15</v>
      </c>
      <c r="H28" s="81" t="s">
        <v>27</v>
      </c>
      <c r="I28" s="81" t="s">
        <v>16</v>
      </c>
      <c r="J28" s="81" t="s">
        <v>26</v>
      </c>
      <c r="K28" s="82" t="s">
        <v>15</v>
      </c>
      <c r="O28" s="84"/>
      <c r="P28" s="84"/>
      <c r="Q28" s="84"/>
      <c r="R28" s="85"/>
      <c r="S28" s="84"/>
      <c r="T28" s="84"/>
    </row>
    <row r="29" spans="1:20" ht="15.75" x14ac:dyDescent="0.3">
      <c r="A29" s="80" t="s">
        <v>28</v>
      </c>
      <c r="B29" s="80">
        <v>104342</v>
      </c>
      <c r="C29" s="80">
        <v>97323</v>
      </c>
      <c r="D29" s="80">
        <v>81263</v>
      </c>
      <c r="E29" s="80">
        <v>105344</v>
      </c>
      <c r="F29" s="80">
        <v>98810</v>
      </c>
      <c r="G29" s="80">
        <v>90687</v>
      </c>
      <c r="H29" s="80">
        <v>85588</v>
      </c>
      <c r="I29" s="80">
        <v>108882</v>
      </c>
      <c r="J29" s="90">
        <v>110321</v>
      </c>
      <c r="K29" s="90">
        <v>103679</v>
      </c>
      <c r="O29" s="83"/>
      <c r="P29" s="83"/>
      <c r="Q29" s="83"/>
      <c r="R29" s="83"/>
      <c r="S29" s="83"/>
      <c r="T29" s="83"/>
    </row>
    <row r="30" spans="1:20" ht="15.75" x14ac:dyDescent="0.3">
      <c r="A30" s="80" t="s">
        <v>50</v>
      </c>
      <c r="B30" s="80">
        <v>22886</v>
      </c>
      <c r="C30" s="80">
        <v>16336</v>
      </c>
      <c r="D30" s="80">
        <v>15687</v>
      </c>
      <c r="E30" s="80">
        <v>27245</v>
      </c>
      <c r="F30" s="80">
        <v>23366</v>
      </c>
      <c r="G30" s="80">
        <v>19838</v>
      </c>
      <c r="H30" s="80">
        <v>23350</v>
      </c>
      <c r="I30" s="80">
        <v>27420</v>
      </c>
      <c r="J30" s="90">
        <v>26738</v>
      </c>
      <c r="K30" s="90">
        <v>22248</v>
      </c>
      <c r="O30" s="83"/>
      <c r="P30" s="83"/>
      <c r="Q30" s="83"/>
      <c r="R30" s="83"/>
      <c r="S30" s="83"/>
      <c r="T30" s="83"/>
    </row>
    <row r="31" spans="1:20" ht="15.75" x14ac:dyDescent="0.3">
      <c r="A31" s="80" t="s">
        <v>29</v>
      </c>
      <c r="B31" s="80">
        <v>-102371</v>
      </c>
      <c r="C31" s="80">
        <v>-77055</v>
      </c>
      <c r="D31" s="80">
        <v>-96485</v>
      </c>
      <c r="E31" s="80">
        <v>-100537</v>
      </c>
      <c r="F31" s="80">
        <v>-108724</v>
      </c>
      <c r="G31" s="80">
        <v>-90162</v>
      </c>
      <c r="H31" s="80">
        <v>-94897</v>
      </c>
      <c r="I31" s="80">
        <v>-112107</v>
      </c>
      <c r="J31" s="89">
        <v>-119878</v>
      </c>
      <c r="K31" s="89">
        <v>-102837</v>
      </c>
      <c r="L31" s="83"/>
      <c r="M31" s="83"/>
      <c r="N31" s="83"/>
      <c r="O31" s="83"/>
      <c r="P31" s="83"/>
      <c r="Q31" s="83"/>
      <c r="R31" s="83"/>
      <c r="S31" s="83"/>
      <c r="T31" s="83"/>
    </row>
    <row r="32" spans="1:20" ht="15.75" x14ac:dyDescent="0.3">
      <c r="A32" s="80" t="s">
        <v>49</v>
      </c>
      <c r="B32" s="80">
        <v>-18319</v>
      </c>
      <c r="C32" s="80">
        <v>-22099</v>
      </c>
      <c r="D32" s="80">
        <v>-21905</v>
      </c>
      <c r="E32" s="80">
        <v>-16447</v>
      </c>
      <c r="F32" s="80">
        <v>-20063</v>
      </c>
      <c r="G32" s="80">
        <v>-17632</v>
      </c>
      <c r="H32" s="80">
        <v>-13808</v>
      </c>
      <c r="I32" s="80">
        <v>-16144</v>
      </c>
      <c r="J32" s="89">
        <v>-17547</v>
      </c>
      <c r="K32" s="89">
        <v>-18659</v>
      </c>
      <c r="L32" s="83"/>
      <c r="M32" s="83"/>
      <c r="N32" s="83"/>
      <c r="O32" s="83"/>
      <c r="P32" s="83"/>
      <c r="Q32" s="83"/>
      <c r="R32" s="83"/>
      <c r="S32" s="83"/>
      <c r="T32" s="83"/>
    </row>
    <row r="33" spans="1:20" ht="15.75" x14ac:dyDescent="0.3">
      <c r="A33" s="80" t="s">
        <v>30</v>
      </c>
      <c r="B33" s="80">
        <v>6538</v>
      </c>
      <c r="C33" s="80">
        <v>14505</v>
      </c>
      <c r="D33" s="80">
        <v>-21440</v>
      </c>
      <c r="E33" s="80">
        <v>15605</v>
      </c>
      <c r="F33" s="80">
        <v>-6611</v>
      </c>
      <c r="G33" s="80">
        <v>2731</v>
      </c>
      <c r="H33" s="80">
        <v>233</v>
      </c>
      <c r="I33" s="80">
        <v>8051</v>
      </c>
      <c r="J33" s="91">
        <f>(J29+J30)+(J31+J32)</f>
        <v>-366</v>
      </c>
      <c r="K33" s="92">
        <f>(K29+K30)+(K31+K32)</f>
        <v>4431</v>
      </c>
      <c r="L33" s="83"/>
      <c r="M33" s="83"/>
      <c r="N33" s="83"/>
      <c r="O33" s="83"/>
      <c r="P33" s="83"/>
      <c r="Q33" s="83"/>
      <c r="R33" s="83"/>
      <c r="S33" s="83"/>
      <c r="T33" s="83"/>
    </row>
    <row r="34" spans="1:20" ht="15" customHeight="1" x14ac:dyDescent="0.25"/>
    <row r="37" spans="1:20" ht="15.75" x14ac:dyDescent="0.3">
      <c r="A37" s="83"/>
      <c r="B37" s="83"/>
      <c r="C37" s="83"/>
      <c r="D37" s="83"/>
      <c r="E37" s="83"/>
      <c r="F37" s="83"/>
      <c r="G37" s="83"/>
      <c r="H37" s="87"/>
      <c r="I37" s="87"/>
    </row>
    <row r="38" spans="1:20" ht="15.75" x14ac:dyDescent="0.3">
      <c r="A38" s="83"/>
      <c r="B38" s="83"/>
      <c r="C38" s="83"/>
      <c r="D38" s="83"/>
      <c r="E38" s="83"/>
      <c r="F38" s="83"/>
      <c r="G38" s="83"/>
      <c r="H38" s="87"/>
      <c r="I38" s="87"/>
    </row>
    <row r="39" spans="1:20" ht="15.75" x14ac:dyDescent="0.3">
      <c r="A39" s="83"/>
      <c r="B39" s="83"/>
      <c r="C39" s="83"/>
      <c r="D39" s="83"/>
      <c r="E39" s="83"/>
      <c r="F39" s="83"/>
      <c r="G39" s="83"/>
      <c r="H39" s="83"/>
      <c r="I39" s="83"/>
    </row>
    <row r="40" spans="1:20" ht="15.75" x14ac:dyDescent="0.3">
      <c r="A40" s="83"/>
      <c r="B40" s="83"/>
      <c r="C40" s="83"/>
      <c r="D40" s="83"/>
      <c r="E40" s="83"/>
    </row>
    <row r="41" spans="1:20" ht="15.75" x14ac:dyDescent="0.3">
      <c r="A41" s="83"/>
      <c r="B41" s="83"/>
      <c r="C41" s="83"/>
      <c r="D41" s="83"/>
      <c r="E41" s="83"/>
    </row>
    <row r="42" spans="1:20" x14ac:dyDescent="0.25">
      <c r="C42" s="86"/>
      <c r="D42" s="86"/>
      <c r="E42" s="86"/>
      <c r="F42" s="86"/>
      <c r="G42" s="86"/>
      <c r="H42" s="86"/>
      <c r="I42" s="86"/>
    </row>
    <row r="43" spans="1:20" x14ac:dyDescent="0.25">
      <c r="C43" s="86"/>
      <c r="D43" s="86"/>
      <c r="E43" s="86"/>
      <c r="F43" s="86"/>
      <c r="G43" s="86"/>
      <c r="H43" s="86"/>
      <c r="I43" s="86"/>
    </row>
    <row r="44" spans="1:20" ht="15.75" x14ac:dyDescent="0.3">
      <c r="A44" s="88"/>
      <c r="B44" s="86"/>
      <c r="C44" s="86"/>
      <c r="D44" s="86"/>
      <c r="E44" s="86"/>
      <c r="F44" s="86"/>
      <c r="G44" s="86"/>
      <c r="H44" s="86"/>
      <c r="I44" s="86"/>
    </row>
    <row r="45" spans="1:20" ht="15.75" x14ac:dyDescent="0.3">
      <c r="A45" s="88"/>
      <c r="B45" s="86"/>
      <c r="C45" s="86"/>
      <c r="D45" s="86"/>
      <c r="E45" s="86"/>
      <c r="F45" s="86"/>
      <c r="G45" s="86"/>
      <c r="H45" s="86"/>
      <c r="I45" s="86"/>
    </row>
    <row r="46" spans="1:20" x14ac:dyDescent="0.25">
      <c r="B46" s="86"/>
      <c r="C46" s="86"/>
      <c r="D46" s="86"/>
      <c r="E46" s="86"/>
      <c r="F46" s="86"/>
      <c r="G46" s="86"/>
      <c r="H46" s="86"/>
      <c r="I46" s="86"/>
      <c r="K46" s="57"/>
      <c r="M46" s="63"/>
      <c r="N46" s="57"/>
    </row>
    <row r="47" spans="1:20" ht="15.75" x14ac:dyDescent="0.3">
      <c r="A47" s="88"/>
      <c r="B47" s="86"/>
      <c r="C47" s="86"/>
      <c r="D47" s="86"/>
      <c r="E47" s="86"/>
      <c r="F47" s="86"/>
      <c r="G47" s="86"/>
      <c r="H47" s="86"/>
      <c r="I47" s="86"/>
      <c r="K47" s="57"/>
    </row>
    <row r="48" spans="1:20" ht="15.75" x14ac:dyDescent="0.3">
      <c r="A48" s="88"/>
      <c r="B48" s="86"/>
      <c r="C48" s="86"/>
      <c r="D48" s="86"/>
      <c r="E48" s="86"/>
      <c r="F48" s="86"/>
      <c r="G48" s="86"/>
      <c r="H48" s="86"/>
      <c r="I48" s="86"/>
    </row>
    <row r="49" spans="2:9" x14ac:dyDescent="0.25">
      <c r="B49" s="86"/>
      <c r="C49" s="86"/>
      <c r="D49" s="86"/>
      <c r="E49" s="86"/>
      <c r="F49" s="86"/>
      <c r="G49" s="86"/>
      <c r="H49" s="86"/>
      <c r="I49" s="86"/>
    </row>
    <row r="51" spans="2:9" x14ac:dyDescent="0.25">
      <c r="H51" s="63"/>
      <c r="I51" s="63"/>
    </row>
  </sheetData>
  <mergeCells count="3">
    <mergeCell ref="B27:E27"/>
    <mergeCell ref="F27:I27"/>
    <mergeCell ref="J27:K2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D9DB-F3E7-499C-AE36-3982C98390A7}">
  <dimension ref="A1:J39"/>
  <sheetViews>
    <sheetView showGridLines="0" tabSelected="1" workbookViewId="0">
      <selection activeCell="I30" sqref="I30"/>
    </sheetView>
  </sheetViews>
  <sheetFormatPr baseColWidth="10" defaultRowHeight="15" x14ac:dyDescent="0.25"/>
  <cols>
    <col min="3" max="3" width="12.85546875" bestFit="1" customWidth="1"/>
    <col min="5" max="5" width="27.140625" customWidth="1"/>
    <col min="6" max="6" width="14.85546875" bestFit="1" customWidth="1"/>
    <col min="7" max="7" width="14.5703125" bestFit="1" customWidth="1"/>
    <col min="9" max="9" width="14.28515625" bestFit="1" customWidth="1"/>
  </cols>
  <sheetData>
    <row r="1" spans="1:1" x14ac:dyDescent="0.25">
      <c r="A1" s="1" t="s">
        <v>36</v>
      </c>
    </row>
    <row r="21" spans="1:10" x14ac:dyDescent="0.25">
      <c r="A21" s="21" t="s">
        <v>67</v>
      </c>
    </row>
    <row r="22" spans="1:10" x14ac:dyDescent="0.25">
      <c r="A22" s="21" t="s">
        <v>31</v>
      </c>
    </row>
    <row r="25" spans="1:10" x14ac:dyDescent="0.25">
      <c r="B25" s="93"/>
      <c r="C25" s="94" t="s">
        <v>33</v>
      </c>
      <c r="D25" s="94" t="s">
        <v>32</v>
      </c>
      <c r="E25" s="95" t="s">
        <v>34</v>
      </c>
      <c r="F25" s="96"/>
      <c r="G25" s="97" t="s">
        <v>35</v>
      </c>
    </row>
    <row r="26" spans="1:10" x14ac:dyDescent="0.25">
      <c r="A26" s="132">
        <v>2020</v>
      </c>
      <c r="B26" s="98" t="s">
        <v>17</v>
      </c>
      <c r="C26" s="99">
        <v>658.2</v>
      </c>
      <c r="D26" s="100">
        <f t="shared" ref="D26:D35" si="0">F26-E26</f>
        <v>118.11140500000002</v>
      </c>
      <c r="E26" s="101">
        <v>250.43098599999999</v>
      </c>
      <c r="F26" s="102">
        <v>368.54239100000001</v>
      </c>
      <c r="G26" s="103">
        <f>'[1]Ppa tot moyen'!D39</f>
        <v>187.52934698734205</v>
      </c>
      <c r="H26" s="104"/>
      <c r="I26" s="105"/>
    </row>
    <row r="27" spans="1:10" x14ac:dyDescent="0.25">
      <c r="A27" s="133"/>
      <c r="B27" s="106" t="s">
        <v>15</v>
      </c>
      <c r="C27" s="99">
        <v>672.7</v>
      </c>
      <c r="D27" s="100">
        <f t="shared" si="0"/>
        <v>136.63001399999999</v>
      </c>
      <c r="E27" s="101">
        <v>255.29994300000001</v>
      </c>
      <c r="F27" s="102">
        <v>391.929957</v>
      </c>
      <c r="G27" s="103">
        <f>'[1]Ppa tot moyen'!G39</f>
        <v>195.52814148728632</v>
      </c>
      <c r="H27" s="104"/>
      <c r="I27" s="105"/>
    </row>
    <row r="28" spans="1:10" x14ac:dyDescent="0.25">
      <c r="A28" s="133"/>
      <c r="B28" s="107" t="s">
        <v>27</v>
      </c>
      <c r="C28" s="99">
        <v>651.20000000000005</v>
      </c>
      <c r="D28" s="100">
        <f t="shared" si="0"/>
        <v>127.15370800000002</v>
      </c>
      <c r="E28" s="101">
        <v>255.58741599999999</v>
      </c>
      <c r="F28" s="102">
        <v>382.74112400000001</v>
      </c>
      <c r="G28" s="103">
        <f>'[1]Ppa tot moyen'!J39</f>
        <v>195.0540760334969</v>
      </c>
      <c r="H28" s="104"/>
      <c r="I28" s="105"/>
    </row>
    <row r="29" spans="1:10" x14ac:dyDescent="0.25">
      <c r="A29" s="134"/>
      <c r="B29" s="107" t="s">
        <v>16</v>
      </c>
      <c r="C29" s="108">
        <v>666.8</v>
      </c>
      <c r="D29" s="63">
        <f t="shared" si="0"/>
        <v>122.51492400000001</v>
      </c>
      <c r="E29" s="101">
        <v>257.21531099999999</v>
      </c>
      <c r="F29" s="102">
        <v>379.73023499999999</v>
      </c>
      <c r="G29" s="103">
        <f>'[1]Ppa tot moyen'!M39</f>
        <v>191.17639249247463</v>
      </c>
      <c r="H29" s="104"/>
      <c r="I29" s="105"/>
    </row>
    <row r="30" spans="1:10" x14ac:dyDescent="0.25">
      <c r="A30" s="135">
        <v>2021</v>
      </c>
      <c r="B30" s="107" t="s">
        <v>17</v>
      </c>
      <c r="C30" s="99">
        <v>660.3</v>
      </c>
      <c r="D30" s="100">
        <f t="shared" si="0"/>
        <v>112.08289499999995</v>
      </c>
      <c r="E30" s="101">
        <v>258.28504600000002</v>
      </c>
      <c r="F30" s="102">
        <v>370.36794099999997</v>
      </c>
      <c r="G30" s="103">
        <f>'[1]Ppa tot moyen'!D25</f>
        <v>186.91574293410295</v>
      </c>
      <c r="H30" s="104"/>
      <c r="I30" s="105"/>
    </row>
    <row r="31" spans="1:10" x14ac:dyDescent="0.25">
      <c r="A31" s="136"/>
      <c r="B31" s="109" t="s">
        <v>15</v>
      </c>
      <c r="C31" s="99">
        <v>663</v>
      </c>
      <c r="D31" s="100">
        <f t="shared" si="0"/>
        <v>127.058155</v>
      </c>
      <c r="E31" s="101">
        <v>260.69461999999999</v>
      </c>
      <c r="F31" s="102">
        <v>387.75277499999999</v>
      </c>
      <c r="G31" s="103">
        <f>'[1]Ppa tot moyen'!G25</f>
        <v>195.3325343519036</v>
      </c>
      <c r="H31" s="104"/>
      <c r="I31" s="105"/>
    </row>
    <row r="32" spans="1:10" x14ac:dyDescent="0.25">
      <c r="A32" s="136"/>
      <c r="B32" s="107" t="s">
        <v>27</v>
      </c>
      <c r="C32" s="99">
        <v>663.2</v>
      </c>
      <c r="D32" s="100">
        <f t="shared" si="0"/>
        <v>118.34385200000003</v>
      </c>
      <c r="E32" s="101">
        <v>261.302505</v>
      </c>
      <c r="F32" s="102">
        <v>379.64635700000002</v>
      </c>
      <c r="G32" s="110">
        <f>'[1]Ppa tot moyen'!J25</f>
        <v>191.8624491109679</v>
      </c>
      <c r="H32" s="104"/>
      <c r="I32" s="105"/>
      <c r="J32" s="122"/>
    </row>
    <row r="33" spans="1:10" x14ac:dyDescent="0.25">
      <c r="A33" s="137"/>
      <c r="B33" s="107" t="s">
        <v>16</v>
      </c>
      <c r="C33" s="111">
        <v>671.2</v>
      </c>
      <c r="D33" s="101">
        <f t="shared" si="0"/>
        <v>114.23034799999999</v>
      </c>
      <c r="E33" s="112">
        <v>262.05472900000001</v>
      </c>
      <c r="F33" s="102">
        <v>376.285077</v>
      </c>
      <c r="G33" s="110">
        <f>'[1]Ppa tot moyen'!M25</f>
        <v>187.85035193145674</v>
      </c>
      <c r="H33" s="104"/>
      <c r="I33" s="105"/>
      <c r="J33" s="122"/>
    </row>
    <row r="34" spans="1:10" x14ac:dyDescent="0.25">
      <c r="A34" s="113">
        <v>2022</v>
      </c>
      <c r="B34" s="107" t="s">
        <v>17</v>
      </c>
      <c r="C34" s="114">
        <v>671</v>
      </c>
      <c r="D34" s="115">
        <f t="shared" si="0"/>
        <v>99.420000000000016</v>
      </c>
      <c r="E34" s="116">
        <v>261.39999999999998</v>
      </c>
      <c r="F34" s="117">
        <v>360.82</v>
      </c>
      <c r="G34" s="118">
        <f>'[1]Ppa tot moyen'!F13</f>
        <v>179.51065566666662</v>
      </c>
      <c r="H34" s="104"/>
      <c r="I34" s="105"/>
    </row>
    <row r="35" spans="1:10" x14ac:dyDescent="0.25">
      <c r="A35" s="119"/>
      <c r="B35" s="107" t="s">
        <v>15</v>
      </c>
      <c r="C35" s="116">
        <v>675.3</v>
      </c>
      <c r="D35" s="100">
        <f t="shared" si="0"/>
        <v>112.13</v>
      </c>
      <c r="E35" s="120">
        <v>261.5</v>
      </c>
      <c r="F35" s="121">
        <v>373.63</v>
      </c>
      <c r="G35" s="110">
        <f>'[1]Ppa tot moyen'!I13</f>
        <v>184.97351733333335</v>
      </c>
      <c r="H35" s="104"/>
      <c r="I35" s="105"/>
    </row>
    <row r="36" spans="1:10" x14ac:dyDescent="0.25">
      <c r="H36" s="104"/>
      <c r="I36" s="105"/>
    </row>
    <row r="37" spans="1:10" x14ac:dyDescent="0.25">
      <c r="H37" s="104"/>
    </row>
    <row r="38" spans="1:10" x14ac:dyDescent="0.25">
      <c r="H38" s="104"/>
    </row>
    <row r="39" spans="1:10" x14ac:dyDescent="0.25">
      <c r="H39" s="104"/>
    </row>
  </sheetData>
  <mergeCells count="2">
    <mergeCell ref="A26:A29"/>
    <mergeCell ref="A30:A3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</vt:lpstr>
      <vt:lpstr>Fg1 </vt:lpstr>
      <vt:lpstr>Fg2</vt:lpstr>
      <vt:lpstr>Fg3 </vt:lpstr>
      <vt:lpstr>Fg4 </vt:lpstr>
      <vt:lpstr>Fg5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DE-CANDIA 941</dc:creator>
  <cp:lastModifiedBy>Maria ANTOL 941</cp:lastModifiedBy>
  <dcterms:created xsi:type="dcterms:W3CDTF">2023-05-31T08:57:10Z</dcterms:created>
  <dcterms:modified xsi:type="dcterms:W3CDTF">2023-11-06T15:32:16Z</dcterms:modified>
</cp:coreProperties>
</file>