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Ex1.xml" ContentType="application/vnd.ms-office.chartex+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Ex2.xml" ContentType="application/vnd.ms-office.chartex+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CTRAD\THEMATIQUES\Prestations légales\Presta-dec2021\BI PL IdF\Final\"/>
    </mc:Choice>
  </mc:AlternateContent>
  <xr:revisionPtr revIDLastSave="0" documentId="13_ncr:1_{F6FEFBB7-93C2-416D-A5AF-E412F6FBB560}" xr6:coauthVersionLast="47" xr6:coauthVersionMax="47" xr10:uidLastSave="{00000000-0000-0000-0000-000000000000}"/>
  <bookViews>
    <workbookView xWindow="330" yWindow="-120" windowWidth="24990" windowHeight="15390" tabRatio="778" firstSheet="3" activeTab="20" xr2:uid="{00000000-000D-0000-FFFF-FFFF00000000}"/>
  </bookViews>
  <sheets>
    <sheet name="Carte 1" sheetId="1" r:id="rId1"/>
    <sheet name="Fg1-1" sheetId="4" r:id="rId2"/>
    <sheet name="Fg1-2" sheetId="5" r:id="rId3"/>
    <sheet name="Carte 2" sheetId="23" r:id="rId4"/>
    <sheet name="Fg2-1" sheetId="7" r:id="rId5"/>
    <sheet name="Fg2-2" sheetId="8" r:id="rId6"/>
    <sheet name="Fg3-1" sheetId="9" r:id="rId7"/>
    <sheet name="Fg3-2" sheetId="10" r:id="rId8"/>
    <sheet name="Fg4-1" sheetId="11" r:id="rId9"/>
    <sheet name="Fg4-2" sheetId="12" r:id="rId10"/>
    <sheet name="Fg5-1" sheetId="13" r:id="rId11"/>
    <sheet name="Fg5-2" sheetId="14" r:id="rId12"/>
    <sheet name="Tb 1" sheetId="15" r:id="rId13"/>
    <sheet name="Fg6" sheetId="16" r:id="rId14"/>
    <sheet name="Fg 7-1" sheetId="17" r:id="rId15"/>
    <sheet name="Fg 7-2" sheetId="24" r:id="rId16"/>
    <sheet name="Fg8-1" sheetId="18" r:id="rId17"/>
    <sheet name="Fg8-2" sheetId="19" r:id="rId18"/>
    <sheet name="Annexe 1" sheetId="20" r:id="rId19"/>
    <sheet name="Annexe 2" sheetId="21" r:id="rId20"/>
    <sheet name="Annexe 3" sheetId="22" r:id="rId21"/>
  </sheets>
  <definedNames>
    <definedName name="_ftn1" localSheetId="10">'Fg5-1'!$A$4</definedName>
    <definedName name="_ftnref1" localSheetId="10">'Fg5-1'!$A$1</definedName>
    <definedName name="_Hlk86052007" localSheetId="1">'Fg1-1'!$A$1</definedName>
    <definedName name="_Hlk86052555" localSheetId="1">'Fg1-1'!$A$19</definedName>
    <definedName name="_Hlk86059637" localSheetId="4">'Fg2-1'!$A$1</definedName>
    <definedName name="_Hlk86075810" localSheetId="8">'Fg4-1'!$A$21</definedName>
    <definedName name="_Hlk86142193" localSheetId="13">'Fg6'!$A$1</definedName>
    <definedName name="_Hlk86142951" localSheetId="5">'Fg2-2'!$A$21</definedName>
    <definedName name="_Hlk86143601" localSheetId="10">'Fg5-1'!$A$20</definedName>
    <definedName name="_Hlk86143648" localSheetId="14">'Fg 7-1'!$A$36</definedName>
    <definedName name="_Hlk87452467" localSheetId="5">'Fg2-2'!$A$1</definedName>
    <definedName name="_Hlk87452522" localSheetId="5">'Fg2-2'!$A$20</definedName>
    <definedName name="_Hlk87454292" localSheetId="7">'Fg3-2'!$A$1</definedName>
    <definedName name="_Hlk87455535" localSheetId="7">'Fg3-2'!$A$21</definedName>
    <definedName name="_Hlk87457982" localSheetId="8">'Fg4-1'!$A$1</definedName>
    <definedName name="_Hlk87458006" localSheetId="10">'Fg5-1'!$A$1</definedName>
    <definedName name="_Hlk87458028" localSheetId="9">'Fg4-2'!$A$1</definedName>
    <definedName name="_Hlk87458096" localSheetId="9">'Fg4-2'!$A$22</definedName>
    <definedName name="_Hlk87458369" localSheetId="10">'Fg5-1'!$A$21</definedName>
    <definedName name="_Hlk93931352" localSheetId="15">'Fg 7-2'!$A$19</definedName>
    <definedName name="_Hlk93931719" localSheetId="15">'Fg 7-2'!$A$1</definedName>
    <definedName name="_xlchart.v1.0" hidden="1">'Fg 7-1'!$L$7:$M$23</definedName>
    <definedName name="_xlchart.v1.1" hidden="1">'Fg 7-1'!$N$6</definedName>
    <definedName name="_xlchart.v1.2" hidden="1">'Fg 7-1'!$N$7:$N$23</definedName>
    <definedName name="_xlchart.v1.3" hidden="1">'Fg8-1'!$M$9:$N$25</definedName>
    <definedName name="_xlchart.v1.4" hidden="1">'Fg8-1'!$O$8</definedName>
    <definedName name="_xlchart.v1.5" hidden="1">'Fg8-1'!$O$9:$O$25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7" l="1"/>
  <c r="B65" i="17"/>
  <c r="B66" i="17"/>
  <c r="B67" i="17"/>
  <c r="B68" i="17"/>
  <c r="B69" i="17"/>
  <c r="C70" i="17"/>
  <c r="D70" i="17"/>
  <c r="E71" i="17" s="1"/>
  <c r="B75" i="17"/>
  <c r="B76" i="17"/>
  <c r="B77" i="17"/>
  <c r="B78" i="17"/>
  <c r="B79" i="17"/>
  <c r="B80" i="17"/>
  <c r="C81" i="17"/>
  <c r="D81" i="17"/>
  <c r="B81" i="17" s="1"/>
  <c r="B86" i="17"/>
  <c r="B87" i="17"/>
  <c r="B88" i="17"/>
  <c r="C89" i="17"/>
  <c r="D89" i="17"/>
  <c r="B89" i="17" s="1"/>
  <c r="B93" i="17"/>
  <c r="B94" i="17"/>
  <c r="B95" i="17"/>
  <c r="B96" i="17"/>
  <c r="C97" i="17"/>
  <c r="B97" i="17" s="1"/>
  <c r="D97" i="17"/>
  <c r="S6" i="16"/>
  <c r="S14" i="16"/>
  <c r="F5" i="15"/>
  <c r="E5" i="15"/>
  <c r="D5" i="15"/>
  <c r="C5" i="15"/>
  <c r="B5" i="15"/>
  <c r="I33" i="5"/>
  <c r="H33" i="5"/>
  <c r="G33" i="5"/>
  <c r="F33" i="5"/>
  <c r="E33" i="5"/>
  <c r="D33" i="5"/>
  <c r="C33" i="5"/>
  <c r="B33" i="5"/>
  <c r="J32" i="5"/>
  <c r="J33" i="5" s="1"/>
  <c r="B70" i="17" l="1"/>
</calcChain>
</file>

<file path=xl/sharedStrings.xml><?xml version="1.0" encoding="utf-8"?>
<sst xmlns="http://schemas.openxmlformats.org/spreadsheetml/2006/main" count="569" uniqueCount="287">
  <si>
    <t>Source : Caisses d’allocations familiales d’Île-de-France, de janvier 2017 à décembre 2021.</t>
  </si>
  <si>
    <t>Source : Caisses d’allocations familiales d’Île-de-France, décembre 2020 et décembre 2021.</t>
  </si>
  <si>
    <t>Nombre d'allocataires des Caf en Île-de-France</t>
  </si>
  <si>
    <t xml:space="preserve">Janvier </t>
  </si>
  <si>
    <t>Février</t>
  </si>
  <si>
    <t xml:space="preserve">Mars </t>
  </si>
  <si>
    <t xml:space="preserve">Avril </t>
  </si>
  <si>
    <t xml:space="preserve">Mai </t>
  </si>
  <si>
    <t xml:space="preserve">Juin </t>
  </si>
  <si>
    <t xml:space="preserve">Juillet </t>
  </si>
  <si>
    <t xml:space="preserve">Août </t>
  </si>
  <si>
    <t xml:space="preserve">Septembre </t>
  </si>
  <si>
    <t xml:space="preserve">Octobre </t>
  </si>
  <si>
    <t xml:space="preserve">Novembre </t>
  </si>
  <si>
    <t xml:space="preserve">Décembre </t>
  </si>
  <si>
    <t>Janvier</t>
  </si>
  <si>
    <t>Mars</t>
  </si>
  <si>
    <t>Avril</t>
  </si>
  <si>
    <t>Mai</t>
  </si>
  <si>
    <t>Juin</t>
  </si>
  <si>
    <t>Juillet</t>
  </si>
  <si>
    <t>Août</t>
  </si>
  <si>
    <t>Septembre</t>
  </si>
  <si>
    <t>Octobre</t>
  </si>
  <si>
    <t>Novembre</t>
  </si>
  <si>
    <t>Décembre</t>
  </si>
  <si>
    <t>Lecture : En décembre 2021, 2 448 600 foyers allocataires franciliens perçoivent au moins une prestation versée par les Caf.</t>
  </si>
  <si>
    <t>Lecture : Entre le 31 décembre 2020 et le 31 décembre 2021, le nombre de foyers allocataires franciliens bénéficiaires des prestations
légales a baissé de -2,1 %.</t>
  </si>
  <si>
    <t>Paris</t>
  </si>
  <si>
    <t>Hauts-de-Seine</t>
  </si>
  <si>
    <t>Seine-Saint-Denis</t>
  </si>
  <si>
    <t>Val-de-Marne</t>
  </si>
  <si>
    <t>Seine-et-Marne</t>
  </si>
  <si>
    <t>Yvelines</t>
  </si>
  <si>
    <t>Essonne</t>
  </si>
  <si>
    <t>Val-d'Oise</t>
  </si>
  <si>
    <t>Moyenne régionale</t>
  </si>
  <si>
    <t>Taux d'évolution (en %)</t>
  </si>
  <si>
    <t>IdF</t>
  </si>
  <si>
    <t>Figure 2-1 - Répartition des foyers allocataires franciliens bénéficiaires des prestations légales au 31 décembre 2021, selon leur composition familiale, par département (en %)</t>
  </si>
  <si>
    <t>Source : Caisses d’allocations familiales d’Île-de-France, décembre 2021.</t>
  </si>
  <si>
    <t>Île-de-France</t>
  </si>
  <si>
    <t>Couples avec enfants</t>
  </si>
  <si>
    <t>Couples sans enfant</t>
  </si>
  <si>
    <t>Isolés</t>
  </si>
  <si>
    <t>Familles monoparentales</t>
  </si>
  <si>
    <t>Figure 2-2 - Taux d’évolution en glissement annuel (2020/2021) des foyers allocataires bénéficiaires des prestations légales, selon leur composition familiale, par département (en %)</t>
  </si>
  <si>
    <t xml:space="preserve">Lecture : Entre le 31 décembre 2020 et le 31 décembre 2021, le nombre de foyers allocataires en couple sans enfant a baissé de -10,6 % en Île-de-France. </t>
  </si>
  <si>
    <t>Figure 3-1 - Répartition des allocataires franciliens par département, selon leur âge, au 31 décembre 2021, (en %)</t>
  </si>
  <si>
    <t xml:space="preserve">Lecture : En décembre 2021, 23,2 % des allocataires franciliens ont moins de 30 ans. </t>
  </si>
  <si>
    <t>Moins de 30 ans</t>
  </si>
  <si>
    <t>30 à 39 ans</t>
  </si>
  <si>
    <t>40 à 49 ans</t>
  </si>
  <si>
    <t>50 à 59 ans</t>
  </si>
  <si>
    <t>60 ans et plus</t>
  </si>
  <si>
    <t>Figure 3-2 - Taux d’évolution en glissement annuel (2020/2021) des foyers allocataires bénéficiaires des prestations légales au 31 décembre 2021, selon l’âge du responsable de dossier (en %)</t>
  </si>
  <si>
    <t>Figure 4-1 - Répartition des allocataires selon les modalités de droit aux prestations légales au 31 décembre 2021 par département (en %)</t>
  </si>
  <si>
    <t xml:space="preserve">Lecture : En décembre 2021, 53,0 % des foyers allocataires altoséquanais perçoivent uniquement des prestations sous conditions de ressources (aide au logement, allocation de rentrée de scolaire, revenu de solidarité active, allocation adultes handicapés…). </t>
  </si>
  <si>
    <t xml:space="preserve">Sous conditions de ressources exclusivement </t>
  </si>
  <si>
    <t>Sous et sans conditions de ressources</t>
  </si>
  <si>
    <t>Sans condition de ressources exclusivement</t>
  </si>
  <si>
    <t>Total</t>
  </si>
  <si>
    <t>Figure 4-2 - Taux d’évolution en glissement annuel (2020/2021) des foyers allocataires bénéficiaires des prestations légales, selon les modalités de droit aux prestations légales (en %)</t>
  </si>
  <si>
    <t>Source : Caisses d’allocations familiales d’Île-de-France, décembre 2020 et décembre 2021.</t>
  </si>
  <si>
    <t>Lecture : Entre le 31 décembre 2020 et le 31 décembre 2021, le nombre de foyers d’allocataires percevant les prestations sous conditions de ressources exclusivement a baissé de -3,2 % en Île-de-France.</t>
  </si>
  <si>
    <t>Figure 5-1 - Répartition du nombre de bénéficiaires des allocations familiales, par tranche de revenus, au titre de décembre 2020 et de décembre 2021 (en %)</t>
  </si>
  <si>
    <t>[1] N’ont été comptabilisés que les allocataires des Af pour lesquels l’on disposait de données sur les revenus.</t>
  </si>
  <si>
    <t xml:space="preserve">Lecture : En décembre 2021, 9,7 % des foyers allocataires franciliens ont des revenus situés dans la deuxième tranche de modulation des Allocations familiales et perçoivent donc la moitié des Af versables. </t>
  </si>
  <si>
    <t>Revenus</t>
  </si>
  <si>
    <t>1ère tranche</t>
  </si>
  <si>
    <t>2ème tranche</t>
  </si>
  <si>
    <t>3ème tranche</t>
  </si>
  <si>
    <t>Lecture : Entre le 31 décembre 2020 et le 31 décembre 2021, le nombre de foyers d’allocataires percevant les allocations familiales situés dans la deuxième tranche de modulation des revenus des allocations familiales a baissé de -4,6 % en Île-de-France.</t>
  </si>
  <si>
    <t>Figure 5 - 2 - Taux d’évolution en glissement annuel (2020/2021) des foyers allocataires bénéficiaires des allocations familiales au 31 décembre 2021, selon les tranches des revenus (en %)</t>
  </si>
  <si>
    <t>Tableau 1 - Nombre de foyers allocataires bénéficiaires par type de prestations légales, au 31 décembre 2021</t>
  </si>
  <si>
    <t>Paje</t>
  </si>
  <si>
    <t>Enfance</t>
  </si>
  <si>
    <t>Logement</t>
  </si>
  <si>
    <t>Solidarité</t>
  </si>
  <si>
    <t>Nombre total d'allocataires*</t>
  </si>
  <si>
    <t>Nombre d'allocataires</t>
  </si>
  <si>
    <t>En % du nombre d'allocataires</t>
  </si>
  <si>
    <t>Lecture : En décembre 2021, 41,6 % des foyers allocataires franciliens perçoivent des prestations liées au logement.</t>
  </si>
  <si>
    <t>*Le nombre total d’allocataires n’est pas la somme du nombre d’allocataires par type de prestations. Les allocataires peuvent cumuler différents types de prestations.</t>
  </si>
  <si>
    <t>Enfance seule</t>
  </si>
  <si>
    <t>Paje seule</t>
  </si>
  <si>
    <t>Solidarité seule</t>
  </si>
  <si>
    <t>Logement seul</t>
  </si>
  <si>
    <t>Paje + Enfance</t>
  </si>
  <si>
    <t>Paje + Solidarité</t>
  </si>
  <si>
    <t>Paje + Logement</t>
  </si>
  <si>
    <t>Enfance + Solidarité</t>
  </si>
  <si>
    <t>Enfance + Logement</t>
  </si>
  <si>
    <t>Logement + Solidarité</t>
  </si>
  <si>
    <t>Paje + Enfance + Solidarité</t>
  </si>
  <si>
    <t>Paje + Enfance + Logement</t>
  </si>
  <si>
    <t>Paje + Logement + Solidarité</t>
  </si>
  <si>
    <t>Enfance + Logement + Solidarité</t>
  </si>
  <si>
    <t>Paje + Enfance + Logement + Solidarité</t>
  </si>
  <si>
    <t>Autres (ADI, AMI, CDI…)</t>
  </si>
  <si>
    <t>Ratio</t>
  </si>
  <si>
    <t>Lecture : En décembre 2021,  22,0 % des foyers allocataires franciliens perçoivent uniquement des prestations de solidarité.</t>
  </si>
  <si>
    <t>Figure 6 - Foyers allocataires bénéficiaires par type de prestations légales avec ou sans combinaison au titre de décembre 2021 (en %)</t>
  </si>
  <si>
    <t>Figure 7 – Répartition des foyers bénéficiaires par type de prestations légales en Île-de-France et l’évolution de leurs composants entre 2020 et 2021</t>
  </si>
  <si>
    <t>Type de préstation</t>
  </si>
  <si>
    <t>Composants</t>
  </si>
  <si>
    <t>Prime naissance ou adoption</t>
  </si>
  <si>
    <t>Allocation de base</t>
  </si>
  <si>
    <t>Cmg</t>
  </si>
  <si>
    <t>Prepare</t>
  </si>
  <si>
    <t xml:space="preserve">Enfance </t>
  </si>
  <si>
    <t>Ajpp</t>
  </si>
  <si>
    <t>Aeeh</t>
  </si>
  <si>
    <t>Asf</t>
  </si>
  <si>
    <t>Ars</t>
  </si>
  <si>
    <t>Af</t>
  </si>
  <si>
    <t>Cf</t>
  </si>
  <si>
    <t>Apl</t>
  </si>
  <si>
    <t>Als</t>
  </si>
  <si>
    <t>Alf</t>
  </si>
  <si>
    <t>Ppa</t>
  </si>
  <si>
    <t>Rsa</t>
  </si>
  <si>
    <t>Aah</t>
  </si>
  <si>
    <t>Complément Aah</t>
  </si>
  <si>
    <t>Evolution logement</t>
  </si>
  <si>
    <t>Idf</t>
  </si>
  <si>
    <t>évolution solidarité</t>
  </si>
  <si>
    <t>Lecture : Entre le 31 décembre 2020 et le 31 décembre 2021, le nombre de foyers allocataires franciliens bénéficiaires de la prime d’activité a augmenté de + 0,7 %.</t>
  </si>
  <si>
    <t>Foyers bénéficiares de prestations légales en IdF au 31 décembre 2021</t>
  </si>
  <si>
    <t>_NAME_</t>
  </si>
  <si>
    <t>Hauts de Seine</t>
  </si>
  <si>
    <t>Seine Saint Denis</t>
  </si>
  <si>
    <t>Val de Marne</t>
  </si>
  <si>
    <t>Seine et Marne</t>
  </si>
  <si>
    <t>Val d'Oise</t>
  </si>
  <si>
    <t>SUM_of_asf</t>
  </si>
  <si>
    <t>SUM_of_aeeh</t>
  </si>
  <si>
    <t>SUM_of_ajpp</t>
  </si>
  <si>
    <t>SUM_of_ClcaColca</t>
  </si>
  <si>
    <t>SUM_of_prepare</t>
  </si>
  <si>
    <t>SUM_of_cmg</t>
  </si>
  <si>
    <t>SUM_of_af</t>
  </si>
  <si>
    <t>SUM_of_primenais</t>
  </si>
  <si>
    <t>SUM_of_ars</t>
  </si>
  <si>
    <t>SUM_of_APL</t>
  </si>
  <si>
    <t>SUM_of_ALS</t>
  </si>
  <si>
    <t>SUM_of_ALF</t>
  </si>
  <si>
    <t>SUM_of_ppa</t>
  </si>
  <si>
    <t>SUM_of_rsa</t>
  </si>
  <si>
    <t>SUM_of_aah</t>
  </si>
  <si>
    <t>SUM_of_complemAAH</t>
  </si>
  <si>
    <t>SUM_of_ab</t>
  </si>
  <si>
    <t>SUM_of_cf</t>
  </si>
  <si>
    <t>SUM_of_PAJ</t>
  </si>
  <si>
    <t>SUM_of_minima</t>
  </si>
  <si>
    <t>nb total d'alloc</t>
  </si>
  <si>
    <t>évolution paje</t>
  </si>
  <si>
    <t>Complément Libre Choix d'Activité</t>
  </si>
  <si>
    <t>évolution enfance</t>
  </si>
  <si>
    <t>Figure 8-1 – Répartition des montants financiers des prestations versées en Île-de-France et l’évolution de leurs composants (2020/2021), en milliers d’euros</t>
  </si>
  <si>
    <t xml:space="preserve">Paje </t>
  </si>
  <si>
    <t>Lecture : Entre le 31 décembre 2020 et le 31 décembre 2021, le montant versé au titre de l’aide personnalisée au logement a baissé de - 3,8 %.</t>
  </si>
  <si>
    <t>Figure 8-2 - Evolution des montants financiers entre l’année 2020 et l’année 2021 par type de prestations versées* par département (en milliers d’euros)</t>
  </si>
  <si>
    <t>Source : Caisses d'allocations familiales d'Île-de-France, 2020 et 2021</t>
  </si>
  <si>
    <t>Lecture : Entre le 31 décembre 2020 et le 31 décembre 2021, les montants financières de prestations de logement ont baissé de - 4,8 % en Île-de-France.</t>
  </si>
  <si>
    <t>* Enfance et jeunesse : Asf, Aeeh, Ajpp, Clca, PreParE, Cmg, Af, Prime naissance, Ars, Ab, Cf / Logement : Apl, Als, Alf / Solidarité et insertion : Prime d’activité, Rsa, Aah, Complément Aah.</t>
  </si>
  <si>
    <t>Enfance et jeunesse</t>
  </si>
  <si>
    <t>Solidarité et insertion</t>
  </si>
  <si>
    <t>Barèmes au 1er avril 2021 (montants mensuels en euros)</t>
  </si>
  <si>
    <t>Allocations familiales</t>
  </si>
  <si>
    <t>Plafonds de ressources 2019 (en vigueur du 1er avril au 31 décembre 2021)</t>
  </si>
  <si>
    <t>inférieures à</t>
  </si>
  <si>
    <t>comprises entre</t>
  </si>
  <si>
    <t>supérieures à</t>
  </si>
  <si>
    <t xml:space="preserve">2 enfants à charge </t>
  </si>
  <si>
    <t>69 933 et 93 212</t>
  </si>
  <si>
    <t xml:space="preserve">3 enfants à charge </t>
  </si>
  <si>
    <t>75 760 et 99 039</t>
  </si>
  <si>
    <t>Par enfant supplémentaire</t>
  </si>
  <si>
    <t>+ 5 827</t>
  </si>
  <si>
    <t>Montants mensuels versés par la Caf</t>
  </si>
  <si>
    <t>Allocations familiales pour 2 enfants</t>
  </si>
  <si>
    <t>Allocations familiales pour 3 enfants</t>
  </si>
  <si>
    <t>Majoration pour les enfants de 14 ans et plus</t>
  </si>
  <si>
    <t>Allocation forfaitaire</t>
  </si>
  <si>
    <t>Allocation d’éducation de l’enfant handicapé</t>
  </si>
  <si>
    <t xml:space="preserve">Selon certaines conditions, ce montant peut être augmenté d'un complément 99,55 à 1 126,41 € </t>
  </si>
  <si>
    <t>Allocation de soutien familial (par enfant)</t>
  </si>
  <si>
    <t xml:space="preserve">Orphelin de père et de mère (ou assimilé) </t>
  </si>
  <si>
    <t xml:space="preserve">Orphelin de père ou de mère (ou assimilé) </t>
  </si>
  <si>
    <t xml:space="preserve">Allocation journalière de présence parentale </t>
  </si>
  <si>
    <t>Pour une personne seule</t>
  </si>
  <si>
    <t>Pour un couple</t>
  </si>
  <si>
    <t>Prestation partagée d'éducation de l'enfant</t>
  </si>
  <si>
    <t xml:space="preserve">Cessation complète d’activité </t>
  </si>
  <si>
    <t xml:space="preserve">Activité au plus égale au mi-temps </t>
  </si>
  <si>
    <t xml:space="preserve">Activité comprise entre un mi-temps et un 4/5e de temps </t>
  </si>
  <si>
    <t>Prestation partagée d'éducation de l'enfant majorée</t>
  </si>
  <si>
    <t xml:space="preserve">Prime à la naissance (par enfant) </t>
  </si>
  <si>
    <t xml:space="preserve">Allocation de base (par enfant) </t>
  </si>
  <si>
    <t>Taux plein</t>
  </si>
  <si>
    <t>Taux partiel</t>
  </si>
  <si>
    <t>Allocation de rentrée scolaire</t>
  </si>
  <si>
    <t xml:space="preserve">Enfant âgé de 6 à 10 ans </t>
  </si>
  <si>
    <t xml:space="preserve">Enfant âgé de 11 à 14 ans </t>
  </si>
  <si>
    <t xml:space="preserve">Enfant âgé de 15 à 18 ans </t>
  </si>
  <si>
    <t>Complément familial</t>
  </si>
  <si>
    <t>Majoré</t>
  </si>
  <si>
    <t>De base</t>
  </si>
  <si>
    <t>Complément de libre choix du mode de garde (Cmg)</t>
  </si>
  <si>
    <t>Plafonds de revenus 2019 (en vigueur du 1er janvier au 31 décembre 2021)</t>
  </si>
  <si>
    <t>inférieurs à</t>
  </si>
  <si>
    <t>ne dépassant pas</t>
  </si>
  <si>
    <t>supérieurs à</t>
  </si>
  <si>
    <t>1 enfant à charge</t>
  </si>
  <si>
    <t>2 enfants à charge</t>
  </si>
  <si>
    <t>3 enfants à charge</t>
  </si>
  <si>
    <t>au-delà de 3 enfants</t>
  </si>
  <si>
    <t>+ 3020</t>
  </si>
  <si>
    <t>+ 6 712</t>
  </si>
  <si>
    <t>* Plafond majoré de 40 % en cas de foyer monoparental</t>
  </si>
  <si>
    <t>En cas d'emploi direct</t>
  </si>
  <si>
    <t>Montants mensuels maximums de la prise en charge par la caf en cas de rémunération directe du (de la) salarié(e) en fonction des plafonds de revenus (du 1er janvier 2021 au 31 décembre 2021)</t>
  </si>
  <si>
    <t>Âge de l'enfant</t>
  </si>
  <si>
    <t>Montant maxi</t>
  </si>
  <si>
    <t>Montant médian</t>
  </si>
  <si>
    <t>Montant mini</t>
  </si>
  <si>
    <t xml:space="preserve">- 3 ans </t>
  </si>
  <si>
    <t xml:space="preserve">de 3 ans à 6 ans </t>
  </si>
  <si>
    <t>En cas de recours à une association, entreprise ou microcrèche</t>
  </si>
  <si>
    <t>Montants mensuels maximums de la prise en charge en fonction des plafonds de revenus (1er janvier 2021 au 31 décembre 2021)</t>
  </si>
  <si>
    <t>Montant Médian</t>
  </si>
  <si>
    <t>Quand l'association ou l'entreprise emploie une assistante maternelle</t>
  </si>
  <si>
    <t>Quand l'association ou l'entreprise emploie une garde à domicile ou en cas de microcrèche</t>
  </si>
  <si>
    <t>Revenu de solidarité active (Rsa) : montant forfaitaire</t>
  </si>
  <si>
    <t>pour une personne seule</t>
  </si>
  <si>
    <t>pour un couple</t>
  </si>
  <si>
    <t>0 enfant à charge</t>
  </si>
  <si>
    <t>par enfant ou personne en plus</t>
  </si>
  <si>
    <t>+ 226,14</t>
  </si>
  <si>
    <t>Allocation aux adultes handicapés (Aah) : montant maximal</t>
  </si>
  <si>
    <t>Le complément de ressources Aah</t>
  </si>
  <si>
    <t>La majoration pour la vie autonome</t>
  </si>
  <si>
    <t>Annexe 2 Foyers bénéficiaires des prestations légales en Île-de-France au titre de décembre 2021</t>
  </si>
  <si>
    <t>Nombre d'allocataires franciliens, bénéficiaires de prestations * :</t>
  </si>
  <si>
    <t>Sans condition de ressources</t>
  </si>
  <si>
    <t>Allocation de soutien familial (Asf)</t>
  </si>
  <si>
    <t>Allocation d'éducation de l'enfant handicapé (Aeeh)</t>
  </si>
  <si>
    <t>Allocation journalière de présence parentale (Ajpp)</t>
  </si>
  <si>
    <t>Complément de libre choix d'activité (Clca+Colca)</t>
  </si>
  <si>
    <t>Prestation partagée d'éducation de l'enfant (PreParE)</t>
  </si>
  <si>
    <t xml:space="preserve">   avec modulation selon le niveau de ressources</t>
  </si>
  <si>
    <t>Allocations familiales (Af)</t>
  </si>
  <si>
    <t>Sous condition de ressources</t>
  </si>
  <si>
    <t xml:space="preserve">Prime naissance/adoption </t>
  </si>
  <si>
    <t>Allocation de rentrée scolaire (Ars)</t>
  </si>
  <si>
    <t>Aides au logement :</t>
  </si>
  <si>
    <t>Aide personnalisée au logement (Apl)</t>
  </si>
  <si>
    <t xml:space="preserve">         Allocation de logement à caractère social (Als)</t>
  </si>
  <si>
    <t xml:space="preserve">         Allocation de logement à caractère familial (Alf)</t>
  </si>
  <si>
    <t>Prime d'activité</t>
  </si>
  <si>
    <t>Revenu de solidarité active (Rsa)</t>
  </si>
  <si>
    <t>Allocation aux adultes handicapés (Aah)</t>
  </si>
  <si>
    <t>Compléments de ressources Aah</t>
  </si>
  <si>
    <t>Allocation de base (Ab)</t>
  </si>
  <si>
    <t>Complément familial (Cf)</t>
  </si>
  <si>
    <t>Source : Caisses d'allocations familiales d'Île-de-France, décembre 2021.</t>
  </si>
  <si>
    <t xml:space="preserve">Lecture : En décembre 2021, 363 700 foyers allocataires franciliens perçoivent le revenu de solidarité active. </t>
  </si>
  <si>
    <t>* Cette ligne n'est pas la somme des lignes suivantes</t>
  </si>
  <si>
    <t>Annexe 3 Montants financiers des prestations versées en Île-de-France sur l’année 2021 (en milliers d'euros)</t>
  </si>
  <si>
    <t>Complément de libre choix d'activité (Clca + PreParE)</t>
  </si>
  <si>
    <t xml:space="preserve">         Aide personnalisée au logement (Apl)</t>
  </si>
  <si>
    <t>Complément de ressources Aah</t>
  </si>
  <si>
    <t>Source : Caisses d'allocations familiales d'Île-de-France, année 2021.</t>
  </si>
  <si>
    <t>Lecture : En 2021, 2,8 milliards d'euros sont délivrés aux foyers allocataires franciliens pour les aides au logement.</t>
  </si>
  <si>
    <t>* Classement des montants financiers versés par prestation, par ordre décroissant.</t>
  </si>
  <si>
    <t>Carte 2 - Population francienne couverte par les caisses d’allocations familiales d’Île-de-France, au 31 décembre 2021</t>
  </si>
  <si>
    <t>Figure 1-2 - Nombre de foyers allocataires franciliens bénéficiaires des prestations légales au 31 décembre 2020 et 2021 et évolution en glissement annuel, par département</t>
  </si>
  <si>
    <t>Lecture : En décembre 2021, 42,5  % des foyers allocataires franciliens sont des personnes isolées.</t>
  </si>
  <si>
    <t xml:space="preserve">Lecture : Entre le 31 décembre 2020 et le 31 décembre 2021, le nombre de responsables de dossier âgés de 30 à 39 ans a baissé de -2,8 % en Île-de-France. </t>
  </si>
  <si>
    <t>Evolution du nombre de personnes couvertes par les prestations versées par les caf franciliennes, entre 2020 et 2021</t>
  </si>
  <si>
    <t>Figure 1-1 - Nombre de foyers allocataires bénéficiaires des prestations légales en Île-de-France, par mois depuis 2017</t>
  </si>
  <si>
    <t>Figure 7-2 Taux d’évolution en glissement annuel (2020/2021) des foyers allocataires bénéficiaires des aides personnelles au logement, selon le département (en %)</t>
  </si>
  <si>
    <t>Lecture : Entre le 31 décembre 2020 et le 31 décembre 2021, le nombre de foyers d’allocataires franciliens percevant une des aides personnelles au logement a baissé de +12,2 % en Île-de-France.</t>
  </si>
  <si>
    <t>Moyenne d'Île-de-France</t>
  </si>
  <si>
    <t>Taux d'évolution</t>
  </si>
  <si>
    <t xml:space="preserve">*La somme du nombre d’allocataires de chaque prestation est supérieure au nombre d’allocataires total, car certains allocataires perçoivent plus d’une prestation.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</si>
</sst>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_-* #,##0.0\ _€_-;\-* #,##0.0\ _€_-;_-* &quot;-&quot;??\ _€_-;_-@_-"/>
    <numFmt numFmtId="167" formatCode="0.0"/>
    <numFmt numFmtId="168" formatCode="#,##0&quot;  &quot;"/>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Gothic"/>
      <family val="2"/>
    </font>
    <font>
      <sz val="9"/>
      <color theme="1"/>
      <name val="Century Gothic"/>
      <family val="2"/>
    </font>
    <font>
      <sz val="11"/>
      <color theme="1"/>
      <name val="Century Gothic"/>
      <family val="2"/>
    </font>
    <font>
      <sz val="8"/>
      <color theme="1"/>
      <name val="Century Gothic"/>
      <family val="2"/>
    </font>
    <font>
      <b/>
      <sz val="9"/>
      <color theme="1"/>
      <name val="Century Gothic"/>
      <family val="2"/>
    </font>
    <font>
      <sz val="9"/>
      <name val="Century Gothic"/>
      <family val="2"/>
    </font>
    <font>
      <b/>
      <sz val="9"/>
      <name val="Century Gothic"/>
      <family val="2"/>
    </font>
    <font>
      <sz val="8"/>
      <name val="Century Gothic"/>
      <family val="2"/>
    </font>
    <font>
      <b/>
      <sz val="8"/>
      <name val="Century Gothic"/>
      <family val="2"/>
    </font>
    <font>
      <i/>
      <sz val="9"/>
      <name val="Century Gothic"/>
      <family val="2"/>
    </font>
    <font>
      <sz val="9"/>
      <color theme="1"/>
      <name val="Calibri"/>
      <family val="2"/>
      <scheme val="minor"/>
    </font>
    <font>
      <b/>
      <sz val="8"/>
      <color theme="1"/>
      <name val="Century Gothic"/>
      <family val="2"/>
    </font>
    <font>
      <sz val="10"/>
      <name val="Helv"/>
    </font>
    <font>
      <sz val="10"/>
      <color rgb="FF000000"/>
      <name val="Century Gothic"/>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A3BDFF"/>
        <bgColor indexed="64"/>
      </patternFill>
    </fill>
    <fill>
      <patternFill patternType="solid">
        <fgColor rgb="FFC5D6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164" fontId="1" fillId="0" borderId="0" applyFont="0" applyFill="0" applyBorder="0" applyAlignment="0" applyProtection="0"/>
    <xf numFmtId="0" fontId="15" fillId="0" borderId="0" applyAlignment="0">
      <alignment vertical="top" wrapText="1"/>
      <protection locked="0"/>
    </xf>
  </cellStyleXfs>
  <cellXfs count="12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3" fillId="0" borderId="1" xfId="0" applyFont="1" applyBorder="1" applyAlignment="1">
      <alignment horizontal="left"/>
    </xf>
    <xf numFmtId="0" fontId="3" fillId="0" borderId="1" xfId="0" applyFont="1" applyBorder="1" applyAlignment="1">
      <alignment horizontal="center" vertical="center" wrapText="1"/>
    </xf>
    <xf numFmtId="49" fontId="3" fillId="0" borderId="2" xfId="0" applyNumberFormat="1" applyFont="1" applyBorder="1" applyAlignment="1">
      <alignment horizontal="center" vertical="center"/>
    </xf>
    <xf numFmtId="3" fontId="3" fillId="0" borderId="1" xfId="0" applyNumberFormat="1" applyFont="1" applyBorder="1"/>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17" fontId="0" fillId="0" borderId="0" xfId="0" applyNumberFormat="1"/>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165" fontId="3" fillId="0" borderId="1" xfId="1" applyNumberFormat="1" applyFont="1" applyBorder="1" applyAlignment="1">
      <alignment horizontal="right" vertical="center"/>
    </xf>
    <xf numFmtId="0" fontId="3" fillId="0" borderId="1" xfId="0" applyFont="1" applyBorder="1" applyAlignment="1">
      <alignment horizontal="left" vertical="center" wrapText="1"/>
    </xf>
    <xf numFmtId="166" fontId="3" fillId="0" borderId="1" xfId="1" applyNumberFormat="1" applyFont="1" applyBorder="1" applyAlignment="1">
      <alignment horizontal="right" vertical="center"/>
    </xf>
    <xf numFmtId="167" fontId="0" fillId="0" borderId="0" xfId="0" applyNumberFormat="1"/>
    <xf numFmtId="0" fontId="3" fillId="0" borderId="1" xfId="0" applyFont="1" applyBorder="1" applyAlignment="1">
      <alignment horizontal="left" wrapText="1"/>
    </xf>
    <xf numFmtId="167" fontId="3" fillId="0" borderId="1" xfId="0" applyNumberFormat="1" applyFont="1" applyBorder="1" applyAlignment="1">
      <alignment horizontal="right" vertical="center"/>
    </xf>
    <xf numFmtId="1" fontId="3" fillId="0" borderId="1" xfId="0" applyNumberFormat="1" applyFont="1" applyBorder="1" applyAlignment="1">
      <alignment horizontal="right" vertical="center"/>
    </xf>
    <xf numFmtId="0" fontId="0" fillId="0" borderId="0" xfId="0" applyAlignment="1">
      <alignment vertical="center"/>
    </xf>
    <xf numFmtId="0" fontId="6" fillId="0" borderId="1" xfId="0" applyFont="1" applyBorder="1" applyAlignment="1">
      <alignment vertical="center"/>
    </xf>
    <xf numFmtId="0" fontId="6" fillId="0" borderId="1" xfId="0" applyFont="1" applyBorder="1" applyAlignment="1">
      <alignment horizontal="left" wrapText="1"/>
    </xf>
    <xf numFmtId="167" fontId="6" fillId="0" borderId="1" xfId="0" applyNumberFormat="1" applyFont="1" applyBorder="1" applyAlignment="1">
      <alignment horizontal="right" vertical="center"/>
    </xf>
    <xf numFmtId="0" fontId="0" fillId="0" borderId="1" xfId="0" applyBorder="1"/>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3" fontId="4" fillId="0" borderId="4" xfId="0" applyNumberFormat="1" applyFont="1" applyBorder="1" applyAlignment="1">
      <alignment horizontal="right" vertical="center"/>
    </xf>
    <xf numFmtId="3" fontId="4" fillId="0" borderId="0" xfId="0" applyNumberFormat="1" applyFont="1" applyAlignment="1">
      <alignment horizontal="right" vertical="center"/>
    </xf>
    <xf numFmtId="0" fontId="4" fillId="0" borderId="9" xfId="0" applyFont="1" applyBorder="1" applyAlignment="1">
      <alignment horizontal="left" vertical="center" wrapText="1"/>
    </xf>
    <xf numFmtId="167" fontId="4" fillId="0" borderId="3" xfId="0" applyNumberFormat="1" applyFont="1" applyBorder="1" applyAlignment="1">
      <alignment horizontal="right" vertical="center"/>
    </xf>
    <xf numFmtId="167" fontId="4" fillId="0" borderId="10" xfId="0" applyNumberFormat="1" applyFont="1" applyBorder="1" applyAlignment="1">
      <alignment horizontal="right" vertical="center"/>
    </xf>
    <xf numFmtId="167" fontId="4" fillId="0" borderId="11" xfId="0" applyNumberFormat="1" applyFont="1" applyBorder="1" applyAlignment="1">
      <alignment horizontal="right" vertical="center"/>
    </xf>
    <xf numFmtId="0" fontId="7" fillId="0" borderId="0" xfId="0" applyFont="1" applyAlignment="1">
      <alignment horizontal="center" vertical="center" wrapText="1"/>
    </xf>
    <xf numFmtId="167" fontId="4" fillId="0" borderId="0" xfId="0" applyNumberFormat="1" applyFont="1" applyAlignment="1">
      <alignment horizontal="right" vertical="center"/>
    </xf>
    <xf numFmtId="3" fontId="0" fillId="0" borderId="0" xfId="0" applyNumberFormat="1"/>
    <xf numFmtId="0" fontId="3" fillId="0" borderId="1" xfId="0" applyFont="1" applyBorder="1" applyAlignment="1">
      <alignment horizontal="left" vertical="top" wrapText="1"/>
    </xf>
    <xf numFmtId="0" fontId="4" fillId="0" borderId="1" xfId="0" applyFont="1" applyBorder="1" applyAlignment="1">
      <alignment horizontal="left" wrapText="1"/>
    </xf>
    <xf numFmtId="167" fontId="4" fillId="0" borderId="1" xfId="0" applyNumberFormat="1" applyFont="1" applyBorder="1" applyAlignment="1">
      <alignment horizontal="center" vertical="center"/>
    </xf>
    <xf numFmtId="167" fontId="4" fillId="0" borderId="1" xfId="0" applyNumberFormat="1" applyFont="1" applyBorder="1" applyAlignment="1">
      <alignment horizontal="right" vertical="center"/>
    </xf>
    <xf numFmtId="167" fontId="4" fillId="0" borderId="1" xfId="0" applyNumberFormat="1" applyFont="1" applyBorder="1" applyAlignment="1">
      <alignment horizontal="center" wrapText="1"/>
    </xf>
    <xf numFmtId="0" fontId="4" fillId="0" borderId="1" xfId="0" applyFont="1" applyBorder="1" applyAlignment="1">
      <alignment vertical="center"/>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1" fontId="4" fillId="0" borderId="1" xfId="0" applyNumberFormat="1" applyFont="1" applyBorder="1" applyAlignment="1">
      <alignment horizontal="center" vertical="center"/>
    </xf>
    <xf numFmtId="167"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1" fontId="0" fillId="0" borderId="0" xfId="0" applyNumberFormat="1"/>
    <xf numFmtId="1" fontId="4" fillId="0" borderId="0" xfId="0" applyNumberFormat="1" applyFont="1" applyAlignment="1">
      <alignment horizontal="center" vertical="center"/>
    </xf>
    <xf numFmtId="167" fontId="4" fillId="0" borderId="5" xfId="0" applyNumberFormat="1" applyFont="1" applyBorder="1" applyAlignment="1">
      <alignment horizontal="center" vertical="center"/>
    </xf>
    <xf numFmtId="1" fontId="4" fillId="0" borderId="5" xfId="0" applyNumberFormat="1" applyFont="1" applyBorder="1" applyAlignment="1">
      <alignment horizontal="center" vertical="center"/>
    </xf>
    <xf numFmtId="1" fontId="0" fillId="0" borderId="1" xfId="0" applyNumberFormat="1" applyBorder="1"/>
    <xf numFmtId="167" fontId="3" fillId="0" borderId="1" xfId="0" applyNumberFormat="1" applyFont="1" applyBorder="1" applyAlignment="1">
      <alignment horizontal="center" vertical="center"/>
    </xf>
    <xf numFmtId="167" fontId="3" fillId="0" borderId="1" xfId="0" applyNumberFormat="1" applyFont="1" applyBorder="1" applyAlignment="1">
      <alignment horizontal="center" vertical="center" wrapText="1"/>
    </xf>
    <xf numFmtId="0" fontId="2" fillId="0" borderId="0" xfId="0" applyFont="1"/>
    <xf numFmtId="0" fontId="7" fillId="4" borderId="0" xfId="0" applyFont="1" applyFill="1" applyAlignment="1">
      <alignment vertical="center"/>
    </xf>
    <xf numFmtId="0" fontId="4" fillId="0" borderId="0" xfId="0" applyFont="1" applyAlignment="1">
      <alignment vertical="center"/>
    </xf>
    <xf numFmtId="3" fontId="8" fillId="0" borderId="0" xfId="0" applyNumberFormat="1" applyFont="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4" fontId="4" fillId="0" borderId="0" xfId="0" applyNumberFormat="1"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0" fontId="7" fillId="4" borderId="0" xfId="0" applyFont="1" applyFill="1" applyAlignment="1">
      <alignment horizontal="center" vertical="center"/>
    </xf>
    <xf numFmtId="0" fontId="8" fillId="0" borderId="0" xfId="0" applyFont="1" applyAlignment="1">
      <alignment vertical="center"/>
    </xf>
    <xf numFmtId="0" fontId="8" fillId="0" borderId="0" xfId="0" applyFont="1"/>
    <xf numFmtId="4" fontId="8" fillId="0" borderId="0" xfId="0" applyNumberFormat="1" applyFont="1" applyAlignment="1">
      <alignment horizontal="center"/>
    </xf>
    <xf numFmtId="4" fontId="4" fillId="0" borderId="0" xfId="0" applyNumberFormat="1" applyFont="1" applyAlignment="1">
      <alignment horizontal="center"/>
    </xf>
    <xf numFmtId="0" fontId="7" fillId="4" borderId="12" xfId="0" applyFont="1" applyFill="1" applyBorder="1" applyAlignment="1">
      <alignment vertical="center"/>
    </xf>
    <xf numFmtId="0" fontId="7" fillId="4" borderId="13" xfId="0" applyFont="1" applyFill="1" applyBorder="1"/>
    <xf numFmtId="0" fontId="7" fillId="4" borderId="14" xfId="0" applyFont="1" applyFill="1" applyBorder="1" applyAlignment="1">
      <alignment horizontal="center" vertical="center"/>
    </xf>
    <xf numFmtId="0" fontId="7" fillId="4" borderId="15" xfId="0" applyFont="1" applyFill="1" applyBorder="1" applyAlignment="1">
      <alignment vertical="center"/>
    </xf>
    <xf numFmtId="0" fontId="7" fillId="4" borderId="16" xfId="0" applyFont="1" applyFill="1" applyBorder="1"/>
    <xf numFmtId="0" fontId="7" fillId="4" borderId="17" xfId="0" applyFont="1" applyFill="1" applyBorder="1" applyAlignment="1">
      <alignment horizontal="center" vertical="center"/>
    </xf>
    <xf numFmtId="0" fontId="9" fillId="0" borderId="0" xfId="0" applyFont="1"/>
    <xf numFmtId="0" fontId="8" fillId="0" borderId="0" xfId="0" applyFont="1" applyAlignment="1">
      <alignment horizontal="center"/>
    </xf>
    <xf numFmtId="0" fontId="10" fillId="0" borderId="0" xfId="0" applyFont="1" applyAlignment="1">
      <alignment horizontal="left" vertical="center"/>
    </xf>
    <xf numFmtId="0" fontId="8" fillId="0" borderId="0" xfId="0" applyFont="1" applyAlignment="1">
      <alignment horizontal="left"/>
    </xf>
    <xf numFmtId="0" fontId="9" fillId="0" borderId="0" xfId="0" applyFont="1" applyAlignment="1">
      <alignment vertical="center"/>
    </xf>
    <xf numFmtId="0" fontId="10" fillId="0" borderId="0" xfId="0" applyFont="1" applyAlignment="1">
      <alignment horizontal="center" vertical="center" wrapText="1"/>
    </xf>
    <xf numFmtId="0" fontId="8" fillId="0" borderId="0" xfId="0" quotePrefix="1" applyFont="1"/>
    <xf numFmtId="4" fontId="8" fillId="0" borderId="0" xfId="0" applyNumberFormat="1" applyFont="1" applyAlignment="1">
      <alignment horizontal="center" vertical="center"/>
    </xf>
    <xf numFmtId="0" fontId="12" fillId="0" borderId="0" xfId="0" applyFont="1"/>
    <xf numFmtId="0" fontId="8" fillId="0" borderId="0" xfId="0" applyFont="1" applyAlignment="1">
      <alignment horizontal="center" vertical="center" wrapText="1"/>
    </xf>
    <xf numFmtId="49" fontId="8" fillId="0" borderId="0" xfId="0" applyNumberFormat="1" applyFont="1"/>
    <xf numFmtId="0" fontId="4" fillId="0" borderId="0" xfId="0" applyFont="1" applyAlignment="1">
      <alignment horizontal="center"/>
    </xf>
    <xf numFmtId="0" fontId="13" fillId="0" borderId="16" xfId="0" applyFont="1" applyBorder="1" applyAlignment="1">
      <alignment vertical="center"/>
    </xf>
    <xf numFmtId="0" fontId="7" fillId="0" borderId="16" xfId="0" applyFont="1" applyBorder="1" applyAlignment="1">
      <alignment horizontal="center" vertical="center" wrapText="1"/>
    </xf>
    <xf numFmtId="165" fontId="10" fillId="0" borderId="0" xfId="1" applyNumberFormat="1" applyFont="1" applyBorder="1" applyAlignment="1">
      <alignment horizontal="right" vertical="center"/>
    </xf>
    <xf numFmtId="0" fontId="14" fillId="4" borderId="0" xfId="0" applyFont="1" applyFill="1" applyAlignment="1">
      <alignment vertical="center"/>
    </xf>
    <xf numFmtId="0" fontId="6" fillId="4" borderId="0" xfId="0" applyFont="1" applyFill="1" applyAlignment="1">
      <alignment vertical="center"/>
    </xf>
    <xf numFmtId="165" fontId="11" fillId="0" borderId="0" xfId="1" applyNumberFormat="1" applyFont="1" applyBorder="1" applyAlignment="1">
      <alignment horizontal="right" vertical="center"/>
    </xf>
    <xf numFmtId="0" fontId="14" fillId="4" borderId="0" xfId="0" applyFont="1" applyFill="1" applyAlignment="1">
      <alignment horizontal="center" vertical="center"/>
    </xf>
    <xf numFmtId="0" fontId="9" fillId="5" borderId="0" xfId="0" applyFont="1" applyFill="1" applyAlignment="1">
      <alignment horizontal="center" vertical="center"/>
    </xf>
    <xf numFmtId="0" fontId="11" fillId="5" borderId="0" xfId="0" applyFont="1" applyFill="1" applyAlignment="1">
      <alignment vertical="center"/>
    </xf>
    <xf numFmtId="0" fontId="10" fillId="5" borderId="0" xfId="0" applyFont="1" applyFill="1" applyAlignment="1">
      <alignment vertical="center"/>
    </xf>
    <xf numFmtId="0" fontId="10" fillId="5" borderId="0" xfId="0" applyFont="1" applyFill="1" applyAlignment="1">
      <alignment horizontal="center" vertical="center"/>
    </xf>
    <xf numFmtId="165" fontId="11" fillId="6" borderId="0" xfId="1" applyNumberFormat="1" applyFont="1" applyFill="1" applyBorder="1" applyAlignment="1">
      <alignment horizontal="right" vertical="center"/>
    </xf>
    <xf numFmtId="165" fontId="6" fillId="0" borderId="0" xfId="1" applyNumberFormat="1" applyFont="1" applyBorder="1" applyAlignment="1">
      <alignment horizontal="right" vertical="center"/>
    </xf>
    <xf numFmtId="168" fontId="14" fillId="0" borderId="0" xfId="2" applyNumberFormat="1" applyFont="1" applyAlignment="1" applyProtection="1">
      <alignment horizontal="right" vertical="center"/>
    </xf>
    <xf numFmtId="0" fontId="11" fillId="5" borderId="0" xfId="0" applyFont="1" applyFill="1" applyAlignment="1">
      <alignment horizontal="center" vertical="center"/>
    </xf>
    <xf numFmtId="165" fontId="6" fillId="0" borderId="0" xfId="1" applyNumberFormat="1" applyFont="1" applyFill="1" applyBorder="1" applyAlignment="1">
      <alignment horizontal="right" vertical="center"/>
    </xf>
    <xf numFmtId="0" fontId="16" fillId="0" borderId="0" xfId="0" applyFont="1" applyAlignment="1">
      <alignmen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3" fontId="4" fillId="0" borderId="0" xfId="0" applyNumberFormat="1" applyFont="1" applyAlignment="1">
      <alignment horizontal="center" vertical="center"/>
    </xf>
    <xf numFmtId="0" fontId="11" fillId="5" borderId="0" xfId="0"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xf>
  </cellXfs>
  <cellStyles count="3">
    <cellStyle name="Milliers 2" xfId="1" xr:uid="{FDE0E2B7-611B-4E6A-9416-92226651B0F5}"/>
    <cellStyle name="Normal" xfId="0" builtinId="0"/>
    <cellStyle name="Normal 2" xfId="2" xr:uid="{BB8685F7-033C-4138-9F1C-34D73D5B0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'Fg1-1'!$S$4</c:f>
              <c:strCache>
                <c:ptCount val="1"/>
                <c:pt idx="0">
                  <c:v>Nombre d'allocataires des Caf en Île-de-France</c:v>
                </c:pt>
              </c:strCache>
            </c:strRef>
          </c:tx>
          <c:spPr>
            <a:ln w="28575" cap="rnd">
              <a:solidFill>
                <a:srgbClr val="336600"/>
              </a:solidFill>
              <a:round/>
            </a:ln>
            <a:effectLst/>
          </c:spPr>
          <c:marker>
            <c:symbol val="circle"/>
            <c:size val="5"/>
            <c:spPr>
              <a:solidFill>
                <a:srgbClr val="336600"/>
              </a:solidFill>
              <a:ln w="9525">
                <a:solidFill>
                  <a:srgbClr val="336600"/>
                </a:solidFill>
              </a:ln>
              <a:effectLst/>
            </c:spPr>
          </c:marker>
          <c:cat>
            <c:multiLvlStrRef>
              <c:f>'Fg1-1'!$Q$5:$R$64</c:f>
              <c:multiLvlStrCache>
                <c:ptCount val="60"/>
                <c:lvl>
                  <c:pt idx="0">
                    <c:v>Janvier </c:v>
                  </c:pt>
                  <c:pt idx="1">
                    <c:v>Février</c:v>
                  </c:pt>
                  <c:pt idx="2">
                    <c:v>Mars </c:v>
                  </c:pt>
                  <c:pt idx="3">
                    <c:v>Avril </c:v>
                  </c:pt>
                  <c:pt idx="4">
                    <c:v>Mai </c:v>
                  </c:pt>
                  <c:pt idx="5">
                    <c:v>Juin </c:v>
                  </c:pt>
                  <c:pt idx="6">
                    <c:v>Juillet </c:v>
                  </c:pt>
                  <c:pt idx="7">
                    <c:v>Août </c:v>
                  </c:pt>
                  <c:pt idx="8">
                    <c:v>Septembre </c:v>
                  </c:pt>
                  <c:pt idx="9">
                    <c:v>Octobre </c:v>
                  </c:pt>
                  <c:pt idx="10">
                    <c:v>Novembre </c:v>
                  </c:pt>
                  <c:pt idx="11">
                    <c:v>Décembre </c:v>
                  </c:pt>
                  <c:pt idx="12">
                    <c:v>Janvier </c:v>
                  </c:pt>
                  <c:pt idx="13">
                    <c:v>Février</c:v>
                  </c:pt>
                  <c:pt idx="14">
                    <c:v>Mars </c:v>
                  </c:pt>
                  <c:pt idx="15">
                    <c:v>Avril </c:v>
                  </c:pt>
                  <c:pt idx="16">
                    <c:v>Mai </c:v>
                  </c:pt>
                  <c:pt idx="17">
                    <c:v>Juin </c:v>
                  </c:pt>
                  <c:pt idx="18">
                    <c:v>Juillet </c:v>
                  </c:pt>
                  <c:pt idx="19">
                    <c:v>Août </c:v>
                  </c:pt>
                  <c:pt idx="20">
                    <c:v>Septembre </c:v>
                  </c:pt>
                  <c:pt idx="21">
                    <c:v>Octobre </c:v>
                  </c:pt>
                  <c:pt idx="22">
                    <c:v>Novembre </c:v>
                  </c:pt>
                  <c:pt idx="23">
                    <c:v>Décembre </c:v>
                  </c:pt>
                  <c:pt idx="24">
                    <c:v>Janvier </c:v>
                  </c:pt>
                  <c:pt idx="25">
                    <c:v>Février</c:v>
                  </c:pt>
                  <c:pt idx="26">
                    <c:v>Mars </c:v>
                  </c:pt>
                  <c:pt idx="27">
                    <c:v>Avril </c:v>
                  </c:pt>
                  <c:pt idx="28">
                    <c:v>Mai </c:v>
                  </c:pt>
                  <c:pt idx="29">
                    <c:v>Juin </c:v>
                  </c:pt>
                  <c:pt idx="30">
                    <c:v>Juillet </c:v>
                  </c:pt>
                  <c:pt idx="31">
                    <c:v>Août </c:v>
                  </c:pt>
                  <c:pt idx="32">
                    <c:v>Septembre </c:v>
                  </c:pt>
                  <c:pt idx="33">
                    <c:v>Octobre </c:v>
                  </c:pt>
                  <c:pt idx="34">
                    <c:v>Novembre </c:v>
                  </c:pt>
                  <c:pt idx="35">
                    <c:v>Décembre </c:v>
                  </c:pt>
                  <c:pt idx="36">
                    <c:v>Janvier </c:v>
                  </c:pt>
                  <c:pt idx="37">
                    <c:v>Février</c:v>
                  </c:pt>
                  <c:pt idx="38">
                    <c:v>Mars </c:v>
                  </c:pt>
                  <c:pt idx="39">
                    <c:v>Avril </c:v>
                  </c:pt>
                  <c:pt idx="40">
                    <c:v>Mai </c:v>
                  </c:pt>
                  <c:pt idx="41">
                    <c:v>Juin </c:v>
                  </c:pt>
                  <c:pt idx="42">
                    <c:v>Juillet </c:v>
                  </c:pt>
                  <c:pt idx="43">
                    <c:v>Août </c:v>
                  </c:pt>
                  <c:pt idx="44">
                    <c:v>Septembre </c:v>
                  </c:pt>
                  <c:pt idx="45">
                    <c:v>Octobre </c:v>
                  </c:pt>
                  <c:pt idx="46">
                    <c:v>Novembre </c:v>
                  </c:pt>
                  <c:pt idx="47">
                    <c:v>Décembre </c:v>
                  </c:pt>
                  <c:pt idx="48">
                    <c:v>Janvier</c:v>
                  </c:pt>
                  <c:pt idx="49">
                    <c:v>Février</c:v>
                  </c:pt>
                  <c:pt idx="50">
                    <c:v>Mars</c:v>
                  </c:pt>
                  <c:pt idx="51">
                    <c:v>Avril</c:v>
                  </c:pt>
                  <c:pt idx="52">
                    <c:v>Mai</c:v>
                  </c:pt>
                  <c:pt idx="53">
                    <c:v>Juin</c:v>
                  </c:pt>
                  <c:pt idx="54">
                    <c:v>Juillet</c:v>
                  </c:pt>
                  <c:pt idx="55">
                    <c:v>Août</c:v>
                  </c:pt>
                  <c:pt idx="56">
                    <c:v>Septembre</c:v>
                  </c:pt>
                  <c:pt idx="57">
                    <c:v>Octobre</c:v>
                  </c:pt>
                  <c:pt idx="58">
                    <c:v>Novembre</c:v>
                  </c:pt>
                  <c:pt idx="59">
                    <c:v>Décembre</c:v>
                  </c:pt>
                </c:lvl>
                <c:lvl>
                  <c:pt idx="0">
                    <c:v>2017</c:v>
                  </c:pt>
                  <c:pt idx="12">
                    <c:v>2018</c:v>
                  </c:pt>
                  <c:pt idx="24">
                    <c:v>2019</c:v>
                  </c:pt>
                  <c:pt idx="36">
                    <c:v>2020</c:v>
                  </c:pt>
                  <c:pt idx="48">
                    <c:v>2021</c:v>
                  </c:pt>
                </c:lvl>
              </c:multiLvlStrCache>
            </c:multiLvlStrRef>
          </c:cat>
          <c:val>
            <c:numRef>
              <c:f>'Fg1-1'!$S$5:$S$64</c:f>
              <c:numCache>
                <c:formatCode>#,##0</c:formatCode>
                <c:ptCount val="60"/>
                <c:pt idx="0">
                  <c:v>2167697</c:v>
                </c:pt>
                <c:pt idx="1">
                  <c:v>2180116</c:v>
                </c:pt>
                <c:pt idx="2">
                  <c:v>2194011</c:v>
                </c:pt>
                <c:pt idx="3">
                  <c:v>2202203</c:v>
                </c:pt>
                <c:pt idx="4">
                  <c:v>2211222</c:v>
                </c:pt>
                <c:pt idx="5">
                  <c:v>2212394</c:v>
                </c:pt>
                <c:pt idx="6">
                  <c:v>2187585</c:v>
                </c:pt>
                <c:pt idx="7">
                  <c:v>2210286</c:v>
                </c:pt>
                <c:pt idx="8">
                  <c:v>2220079</c:v>
                </c:pt>
                <c:pt idx="9">
                  <c:v>2245739</c:v>
                </c:pt>
                <c:pt idx="10">
                  <c:v>2259424</c:v>
                </c:pt>
                <c:pt idx="11">
                  <c:v>2265281</c:v>
                </c:pt>
                <c:pt idx="12">
                  <c:v>2186495</c:v>
                </c:pt>
                <c:pt idx="13">
                  <c:v>2199036</c:v>
                </c:pt>
                <c:pt idx="14">
                  <c:v>2212022</c:v>
                </c:pt>
                <c:pt idx="15">
                  <c:v>2220502</c:v>
                </c:pt>
                <c:pt idx="16">
                  <c:v>2229898</c:v>
                </c:pt>
                <c:pt idx="17">
                  <c:v>2231124</c:v>
                </c:pt>
                <c:pt idx="18">
                  <c:v>2211151</c:v>
                </c:pt>
                <c:pt idx="19">
                  <c:v>2230335</c:v>
                </c:pt>
                <c:pt idx="20">
                  <c:v>2240604</c:v>
                </c:pt>
                <c:pt idx="21">
                  <c:v>2268036</c:v>
                </c:pt>
                <c:pt idx="22">
                  <c:v>2283549</c:v>
                </c:pt>
                <c:pt idx="23">
                  <c:v>2299755</c:v>
                </c:pt>
                <c:pt idx="24">
                  <c:v>2294698</c:v>
                </c:pt>
                <c:pt idx="25">
                  <c:v>2331750</c:v>
                </c:pt>
                <c:pt idx="26">
                  <c:v>2353712</c:v>
                </c:pt>
                <c:pt idx="27">
                  <c:v>2362700</c:v>
                </c:pt>
                <c:pt idx="28">
                  <c:v>2371349</c:v>
                </c:pt>
                <c:pt idx="29">
                  <c:v>2373302</c:v>
                </c:pt>
                <c:pt idx="30">
                  <c:v>2352168</c:v>
                </c:pt>
                <c:pt idx="31">
                  <c:v>2369987</c:v>
                </c:pt>
                <c:pt idx="32">
                  <c:v>2385212</c:v>
                </c:pt>
                <c:pt idx="33">
                  <c:v>2410469</c:v>
                </c:pt>
                <c:pt idx="34">
                  <c:v>2424825</c:v>
                </c:pt>
                <c:pt idx="35">
                  <c:v>2432287</c:v>
                </c:pt>
                <c:pt idx="36">
                  <c:v>2363668</c:v>
                </c:pt>
                <c:pt idx="37">
                  <c:v>2377099</c:v>
                </c:pt>
                <c:pt idx="38">
                  <c:v>2388962</c:v>
                </c:pt>
                <c:pt idx="39">
                  <c:v>2393716</c:v>
                </c:pt>
                <c:pt idx="40">
                  <c:v>2415036</c:v>
                </c:pt>
                <c:pt idx="41">
                  <c:v>2428214</c:v>
                </c:pt>
                <c:pt idx="42">
                  <c:v>2419906</c:v>
                </c:pt>
                <c:pt idx="43">
                  <c:v>2442259</c:v>
                </c:pt>
                <c:pt idx="44">
                  <c:v>2460931</c:v>
                </c:pt>
                <c:pt idx="45">
                  <c:v>2487679</c:v>
                </c:pt>
                <c:pt idx="46">
                  <c:v>2500200</c:v>
                </c:pt>
                <c:pt idx="47">
                  <c:v>2501592</c:v>
                </c:pt>
                <c:pt idx="48">
                  <c:v>2407427</c:v>
                </c:pt>
                <c:pt idx="49">
                  <c:v>2412628</c:v>
                </c:pt>
                <c:pt idx="50">
                  <c:v>2420783</c:v>
                </c:pt>
                <c:pt idx="51">
                  <c:v>2418484</c:v>
                </c:pt>
                <c:pt idx="52">
                  <c:v>2421393</c:v>
                </c:pt>
                <c:pt idx="53">
                  <c:v>2418195</c:v>
                </c:pt>
                <c:pt idx="54">
                  <c:v>2393593</c:v>
                </c:pt>
                <c:pt idx="55">
                  <c:v>2412983</c:v>
                </c:pt>
                <c:pt idx="56">
                  <c:v>2426140</c:v>
                </c:pt>
                <c:pt idx="57">
                  <c:v>2438185</c:v>
                </c:pt>
                <c:pt idx="58">
                  <c:v>2447018</c:v>
                </c:pt>
                <c:pt idx="59">
                  <c:v>2448600</c:v>
                </c:pt>
              </c:numCache>
            </c:numRef>
          </c:val>
          <c:smooth val="0"/>
          <c:extLst>
            <c:ext xmlns:c16="http://schemas.microsoft.com/office/drawing/2014/chart" uri="{C3380CC4-5D6E-409C-BE32-E72D297353CC}">
              <c16:uniqueId val="{00000000-3ACF-4C4C-8035-630678F3AAD1}"/>
            </c:ext>
          </c:extLst>
        </c:ser>
        <c:dLbls>
          <c:showLegendKey val="0"/>
          <c:showVal val="0"/>
          <c:showCatName val="0"/>
          <c:showSerName val="0"/>
          <c:showPercent val="0"/>
          <c:showBubbleSize val="0"/>
        </c:dLbls>
        <c:marker val="1"/>
        <c:smooth val="0"/>
        <c:axId val="713916816"/>
        <c:axId val="713919112"/>
      </c:lineChart>
      <c:catAx>
        <c:axId val="71391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713919112"/>
        <c:crosses val="autoZero"/>
        <c:auto val="1"/>
        <c:lblAlgn val="ctr"/>
        <c:lblOffset val="100"/>
        <c:noMultiLvlLbl val="0"/>
      </c:catAx>
      <c:valAx>
        <c:axId val="713919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71391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'Fg5-2'!$B$24</c:f>
              <c:strCache>
                <c:ptCount val="1"/>
                <c:pt idx="0">
                  <c:v>1ère tranche</c:v>
                </c:pt>
              </c:strCache>
            </c:strRef>
          </c:tx>
          <c:spPr>
            <a:solidFill>
              <a:srgbClr val="0000BE"/>
            </a:solidFill>
            <a:ln>
              <a:noFill/>
            </a:ln>
            <a:effectLst/>
          </c:spPr>
          <c:invertIfNegative val="0"/>
          <c:dLbls>
            <c:dLbl>
              <c:idx val="0"/>
              <c:layout>
                <c:manualLayout>
                  <c:x val="-9.9725715021598167E-3"/>
                  <c:y val="3.47218107567179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3F-4BB3-A652-377BEE39D2C8}"/>
                </c:ext>
              </c:extLst>
            </c:dLbl>
            <c:dLbl>
              <c:idx val="1"/>
              <c:layout>
                <c:manualLayout>
                  <c:x val="-5.9835429012959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3F-4BB3-A652-377BEE39D2C8}"/>
                </c:ext>
              </c:extLst>
            </c:dLbl>
            <c:dLbl>
              <c:idx val="2"/>
              <c:layout>
                <c:manualLayout>
                  <c:x val="-5.9835429012959213E-3"/>
                  <c:y val="3.47218107567179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3F-4BB3-A652-377BEE39D2C8}"/>
                </c:ext>
              </c:extLst>
            </c:dLbl>
            <c:dLbl>
              <c:idx val="3"/>
              <c:layout>
                <c:manualLayout>
                  <c:x val="-5.9835429012958848E-3"/>
                  <c:y val="-1.1363632974339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3F-4BB3-A652-377BEE39D2C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'Fg5-2'!$A$25:$A$33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'Fg5-2'!$B$25:$B$33</c:f>
              <c:numCache>
                <c:formatCode>0.0</c:formatCode>
                <c:ptCount val="9"/>
                <c:pt idx="0">
                  <c:v>-1.3706907518127465</c:v>
                </c:pt>
                <c:pt idx="1">
                  <c:v>-1.5520872399965382</c:v>
                </c:pt>
                <c:pt idx="2">
                  <c:v>-0.99048403330588342</c:v>
                </c:pt>
                <c:pt idx="3">
                  <c:v>-0.7597160561240236</c:v>
                </c:pt>
                <c:pt idx="4">
                  <c:v>1.2917703302600125</c:v>
                </c:pt>
                <c:pt idx="5">
                  <c:v>0.9771594984235481</c:v>
                </c:pt>
                <c:pt idx="6">
                  <c:v>1.0429447852760736</c:v>
                </c:pt>
                <c:pt idx="7">
                  <c:v>1.1090380345844757</c:v>
                </c:pt>
                <c:pt idx="8">
                  <c:v>3.8172389286190204E-2</c:v>
                </c:pt>
              </c:numCache>
            </c:numRef>
          </c:val>
          <c:extLst>
            <c:ext xmlns:c16="http://schemas.microsoft.com/office/drawing/2014/chart" uri="{C3380CC4-5D6E-409C-BE32-E72D297353CC}">
              <c16:uniqueId val="{00000004-053F-4BB3-A652-377BEE39D2C8}"/>
            </c:ext>
          </c:extLst>
        </c:ser>
        <c:ser>
          <c:idx val="1"/>
          <c:order val="1"/>
          <c:tx>
            <c:strRef>
              <c:f>'Fg5-2'!$C$24</c:f>
              <c:strCache>
                <c:ptCount val="1"/>
                <c:pt idx="0">
                  <c:v>2ème tranche</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'Fg5-2'!$A$25:$A$33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'Fg5-2'!$C$25:$C$33</c:f>
              <c:numCache>
                <c:formatCode>0.0</c:formatCode>
                <c:ptCount val="9"/>
                <c:pt idx="0">
                  <c:v>-6.8026637444154092</c:v>
                </c:pt>
                <c:pt idx="1">
                  <c:v>-1.7924716191993626</c:v>
                </c:pt>
                <c:pt idx="2">
                  <c:v>-4.5786235512948918</c:v>
                </c:pt>
                <c:pt idx="3">
                  <c:v>-4.2202683942619164</c:v>
                </c:pt>
                <c:pt idx="4">
                  <c:v>-6.5396018636171114</c:v>
                </c:pt>
                <c:pt idx="5">
                  <c:v>-3.2944120100083398</c:v>
                </c:pt>
                <c:pt idx="6">
                  <c:v>-5.2649144764288698</c:v>
                </c:pt>
                <c:pt idx="7">
                  <c:v>-5.942112325091049</c:v>
                </c:pt>
                <c:pt idx="8">
                  <c:v>-4.6265538493680136</c:v>
                </c:pt>
              </c:numCache>
            </c:numRef>
          </c:val>
          <c:extLst>
            <c:ext xmlns:c16="http://schemas.microsoft.com/office/drawing/2014/chart" uri="{C3380CC4-5D6E-409C-BE32-E72D297353CC}">
              <c16:uniqueId val="{00000005-053F-4BB3-A652-377BEE39D2C8}"/>
            </c:ext>
          </c:extLst>
        </c:ser>
        <c:ser>
          <c:idx val="2"/>
          <c:order val="2"/>
          <c:tx>
            <c:strRef>
              <c:f>'Fg5-2'!$D$24</c:f>
              <c:strCache>
                <c:ptCount val="1"/>
                <c:pt idx="0">
                  <c:v>3ème tranche</c:v>
                </c:pt>
              </c:strCache>
            </c:strRef>
          </c:tx>
          <c:spPr>
            <a:solidFill>
              <a:srgbClr val="B0E0FF"/>
            </a:solidFill>
            <a:ln>
              <a:noFill/>
            </a:ln>
            <a:effectLst/>
          </c:spPr>
          <c:invertIfNegative val="0"/>
          <c:dLbls>
            <c:dLbl>
              <c:idx val="0"/>
              <c:layout>
                <c:manualLayout>
                  <c:x val="5.9835429012958848E-3"/>
                  <c:y val="3.47218107567179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3F-4BB3-A652-377BEE39D2C8}"/>
                </c:ext>
              </c:extLst>
            </c:dLbl>
            <c:dLbl>
              <c:idx val="2"/>
              <c:layout>
                <c:manualLayout>
                  <c:x val="5.9835429012958848E-3"/>
                  <c:y val="6.944362151343597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3F-4BB3-A652-377BEE39D2C8}"/>
                </c:ext>
              </c:extLst>
            </c:dLbl>
            <c:dLbl>
              <c:idx val="3"/>
              <c:layout>
                <c:manualLayout>
                  <c:x val="5.98354290129588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3F-4BB3-A652-377BEE39D2C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'Fg5-2'!$A$25:$A$33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'Fg5-2'!$D$25:$D$33</c:f>
              <c:numCache>
                <c:formatCode>0.0</c:formatCode>
                <c:ptCount val="9"/>
                <c:pt idx="0">
                  <c:v>-1.7318686245936556</c:v>
                </c:pt>
                <c:pt idx="1">
                  <c:v>-2.3593154258521341</c:v>
                </c:pt>
                <c:pt idx="2">
                  <c:v>-3.4237843744308867</c:v>
                </c:pt>
                <c:pt idx="3">
                  <c:v>-1.3515498751285442</c:v>
                </c:pt>
                <c:pt idx="4">
                  <c:v>-5.8192505510653936</c:v>
                </c:pt>
                <c:pt idx="5">
                  <c:v>-2.8902516006853638</c:v>
                </c:pt>
                <c:pt idx="6">
                  <c:v>-6.2938572816582106</c:v>
                </c:pt>
                <c:pt idx="7">
                  <c:v>-1.0018954779312212</c:v>
                </c:pt>
                <c:pt idx="8">
                  <c:v>-2.5919411103884586</c:v>
                </c:pt>
              </c:numCache>
            </c:numRef>
          </c:val>
          <c:extLst>
            <c:ext xmlns:c16="http://schemas.microsoft.com/office/drawing/2014/chart" uri="{C3380CC4-5D6E-409C-BE32-E72D297353CC}">
              <c16:uniqueId val="{00000009-053F-4BB3-A652-377BEE39D2C8}"/>
            </c:ext>
          </c:extLst>
        </c:ser>
        <c:dLbls>
          <c:showLegendKey val="0"/>
          <c:showVal val="0"/>
          <c:showCatName val="0"/>
          <c:showSerName val="0"/>
          <c:showPercent val="0"/>
          <c:showBubbleSize val="0"/>
        </c:dLbls>
        <c:gapWidth val="195"/>
        <c:axId val="880715736"/>
        <c:axId val="880720000"/>
      </c:barChart>
      <c:catAx>
        <c:axId val="880715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80720000"/>
        <c:crosses val="autoZero"/>
        <c:auto val="1"/>
        <c:lblAlgn val="ctr"/>
        <c:lblOffset val="100"/>
        <c:noMultiLvlLbl val="0"/>
      </c:catAx>
      <c:valAx>
        <c:axId val="880720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80715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'Fg6'!$M$3</c:f>
              <c:strCache>
                <c:ptCount val="1"/>
                <c:pt idx="0">
                  <c:v>2020</c:v>
                </c:pt>
              </c:strCache>
            </c:strRef>
          </c:tx>
          <c:spPr>
            <a:solidFill>
              <a:srgbClr val="00CC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'Fg6'!$L$4:$L$19</c:f>
              <c:strCache>
                <c:ptCount val="16"/>
                <c:pt idx="0">
                  <c:v>Autres (ADI, AMI, CDI…)</c:v>
                </c:pt>
                <c:pt idx="1">
                  <c:v>Paje + Enfance + Logement + Solidarité</c:v>
                </c:pt>
                <c:pt idx="2">
                  <c:v>Enfance + Logement + Solidarité</c:v>
                </c:pt>
                <c:pt idx="3">
                  <c:v>Paje + Logement + Solidarité</c:v>
                </c:pt>
                <c:pt idx="4">
                  <c:v>Paje + Enfance + Logement</c:v>
                </c:pt>
                <c:pt idx="5">
                  <c:v>Paje + Enfance + Solidarité</c:v>
                </c:pt>
                <c:pt idx="6">
                  <c:v>Logement + Solidarité</c:v>
                </c:pt>
                <c:pt idx="7">
                  <c:v>Enfance + Logement</c:v>
                </c:pt>
                <c:pt idx="8">
                  <c:v>Enfance + Solidarité</c:v>
                </c:pt>
                <c:pt idx="9">
                  <c:v>Paje + Logement</c:v>
                </c:pt>
                <c:pt idx="10">
                  <c:v>Paje + Solidarité</c:v>
                </c:pt>
                <c:pt idx="11">
                  <c:v>Paje + Enfance</c:v>
                </c:pt>
                <c:pt idx="12">
                  <c:v>Logement seul</c:v>
                </c:pt>
                <c:pt idx="13">
                  <c:v>Solidarité seule</c:v>
                </c:pt>
                <c:pt idx="14">
                  <c:v>Paje seule</c:v>
                </c:pt>
                <c:pt idx="15">
                  <c:v>Enfance seule</c:v>
                </c:pt>
              </c:strCache>
            </c:strRef>
          </c:cat>
          <c:val>
            <c:numRef>
              <c:f>'Fg6'!$M$4:$M$19</c:f>
              <c:numCache>
                <c:formatCode>0.0</c:formatCode>
                <c:ptCount val="16"/>
                <c:pt idx="0">
                  <c:v>0.10876612604718876</c:v>
                </c:pt>
                <c:pt idx="1">
                  <c:v>2.1443035890023494</c:v>
                </c:pt>
                <c:pt idx="2">
                  <c:v>6.9031114067325472</c:v>
                </c:pt>
                <c:pt idx="3">
                  <c:v>0.56769442194861253</c:v>
                </c:pt>
                <c:pt idx="4">
                  <c:v>1.7070805508898355</c:v>
                </c:pt>
                <c:pt idx="5">
                  <c:v>0.96110721597890714</c:v>
                </c:pt>
                <c:pt idx="6">
                  <c:v>10.096542428382643</c:v>
                </c:pt>
                <c:pt idx="7">
                  <c:v>4.5928405427033958</c:v>
                </c:pt>
                <c:pt idx="8">
                  <c:v>3.0240660543358953</c:v>
                </c:pt>
                <c:pt idx="9">
                  <c:v>0.46452449496302112</c:v>
                </c:pt>
                <c:pt idx="10">
                  <c:v>0.6941285478902729</c:v>
                </c:pt>
                <c:pt idx="11">
                  <c:v>5.0033617167220026</c:v>
                </c:pt>
                <c:pt idx="12">
                  <c:v>17.954045612220177</c:v>
                </c:pt>
                <c:pt idx="13">
                  <c:v>21.05366035388764</c:v>
                </c:pt>
                <c:pt idx="14">
                  <c:v>3.3518834007941805</c:v>
                </c:pt>
                <c:pt idx="15">
                  <c:v>21.37288353750133</c:v>
                </c:pt>
              </c:numCache>
            </c:numRef>
          </c:val>
          <c:extLst>
            <c:ext xmlns:c16="http://schemas.microsoft.com/office/drawing/2014/chart" uri="{C3380CC4-5D6E-409C-BE32-E72D297353CC}">
              <c16:uniqueId val="{00000000-CE59-4719-8222-F88570553C7C}"/>
            </c:ext>
          </c:extLst>
        </c:ser>
        <c:ser>
          <c:idx val="1"/>
          <c:order val="1"/>
          <c:tx>
            <c:strRef>
              <c:f>'Fg6'!$N$3</c:f>
              <c:strCache>
                <c:ptCount val="1"/>
                <c:pt idx="0">
                  <c:v>2021</c:v>
                </c:pt>
              </c:strCache>
            </c:strRef>
          </c:tx>
          <c:spPr>
            <a:solidFill>
              <a:srgbClr val="F9F30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'Fg6'!$L$4:$L$19</c:f>
              <c:strCache>
                <c:ptCount val="16"/>
                <c:pt idx="0">
                  <c:v>Autres (ADI, AMI, CDI…)</c:v>
                </c:pt>
                <c:pt idx="1">
                  <c:v>Paje + Enfance + Logement + Solidarité</c:v>
                </c:pt>
                <c:pt idx="2">
                  <c:v>Enfance + Logement + Solidarité</c:v>
                </c:pt>
                <c:pt idx="3">
                  <c:v>Paje + Logement + Solidarité</c:v>
                </c:pt>
                <c:pt idx="4">
                  <c:v>Paje + Enfance + Logement</c:v>
                </c:pt>
                <c:pt idx="5">
                  <c:v>Paje + Enfance + Solidarité</c:v>
                </c:pt>
                <c:pt idx="6">
                  <c:v>Logement + Solidarité</c:v>
                </c:pt>
                <c:pt idx="7">
                  <c:v>Enfance + Logement</c:v>
                </c:pt>
                <c:pt idx="8">
                  <c:v>Enfance + Solidarité</c:v>
                </c:pt>
                <c:pt idx="9">
                  <c:v>Paje + Logement</c:v>
                </c:pt>
                <c:pt idx="10">
                  <c:v>Paje + Solidarité</c:v>
                </c:pt>
                <c:pt idx="11">
                  <c:v>Paje + Enfance</c:v>
                </c:pt>
                <c:pt idx="12">
                  <c:v>Logement seul</c:v>
                </c:pt>
                <c:pt idx="13">
                  <c:v>Solidarité seule</c:v>
                </c:pt>
                <c:pt idx="14">
                  <c:v>Paje seule</c:v>
                </c:pt>
                <c:pt idx="15">
                  <c:v>Enfance seule</c:v>
                </c:pt>
              </c:strCache>
            </c:strRef>
          </c:cat>
          <c:val>
            <c:numRef>
              <c:f>'Fg6'!$N$4:$N$19</c:f>
              <c:numCache>
                <c:formatCode>0.0</c:formatCode>
                <c:ptCount val="16"/>
                <c:pt idx="0">
                  <c:v>0.10299733685315775</c:v>
                </c:pt>
                <c:pt idx="1">
                  <c:v>2.0562303383107214</c:v>
                </c:pt>
                <c:pt idx="2">
                  <c:v>6.7403629900592454</c:v>
                </c:pt>
                <c:pt idx="3">
                  <c:v>0.48946196755951443</c:v>
                </c:pt>
                <c:pt idx="4">
                  <c:v>1.4341215229720408</c:v>
                </c:pt>
                <c:pt idx="5">
                  <c:v>0.99840439890925736</c:v>
                </c:pt>
                <c:pt idx="6">
                  <c:v>9.5366875942117293</c:v>
                </c:pt>
                <c:pt idx="7">
                  <c:v>3.9105091180414004</c:v>
                </c:pt>
                <c:pt idx="8">
                  <c:v>3.3977686088457646</c:v>
                </c:pt>
                <c:pt idx="9">
                  <c:v>0.31630228942415012</c:v>
                </c:pt>
                <c:pt idx="10">
                  <c:v>0.6891265115226739</c:v>
                </c:pt>
                <c:pt idx="11">
                  <c:v>5.2707519009788015</c:v>
                </c:pt>
                <c:pt idx="12">
                  <c:v>17.086817116834183</c:v>
                </c:pt>
                <c:pt idx="13">
                  <c:v>21.987848601265945</c:v>
                </c:pt>
                <c:pt idx="14">
                  <c:v>3.4504516241275143</c:v>
                </c:pt>
                <c:pt idx="15">
                  <c:v>22.532158080083899</c:v>
                </c:pt>
              </c:numCache>
            </c:numRef>
          </c:val>
          <c:extLst>
            <c:ext xmlns:c16="http://schemas.microsoft.com/office/drawing/2014/chart" uri="{C3380CC4-5D6E-409C-BE32-E72D297353CC}">
              <c16:uniqueId val="{00000001-CE59-4719-8222-F88570553C7C}"/>
            </c:ext>
          </c:extLst>
        </c:ser>
        <c:dLbls>
          <c:showLegendKey val="0"/>
          <c:showVal val="0"/>
          <c:showCatName val="0"/>
          <c:showSerName val="0"/>
          <c:showPercent val="0"/>
          <c:showBubbleSize val="0"/>
        </c:dLbls>
        <c:gapWidth val="100"/>
        <c:axId val="606379568"/>
        <c:axId val="606380552"/>
      </c:barChart>
      <c:catAx>
        <c:axId val="606379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380552"/>
        <c:crosses val="autoZero"/>
        <c:auto val="1"/>
        <c:lblAlgn val="ctr"/>
        <c:lblOffset val="100"/>
        <c:noMultiLvlLbl val="0"/>
      </c:catAx>
      <c:valAx>
        <c:axId val="6063805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379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2191400811889E-2"/>
          <c:y val="3.9532794249775384E-2"/>
          <c:w val="0.82362540676648222"/>
          <c:h val="0.61610337191783981"/>
        </c:manualLayout>
      </c:layout>
      <c:barChart>
        <c:barDir val="col"/>
        <c:grouping val="clustered"/>
        <c:varyColors val="0"/>
        <c:ser>
          <c:idx val="0"/>
          <c:order val="0"/>
          <c:tx>
            <c:strRef>
              <c:f>'Fg 7-2'!$A$24</c:f>
              <c:strCache>
                <c:ptCount val="1"/>
                <c:pt idx="0">
                  <c:v>2020</c:v>
                </c:pt>
              </c:strCache>
            </c:strRef>
          </c:tx>
          <c:spPr>
            <a:solidFill>
              <a:srgbClr val="00CC66"/>
            </a:solidFill>
            <a:ln>
              <a:noFill/>
            </a:ln>
            <a:effectLst/>
          </c:spPr>
          <c:invertIfNegative val="0"/>
          <c:cat>
            <c:strRef>
              <c:f>'Fg 7-2'!$B$23:$J$23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7-2'!$B$24:$J$24</c:f>
              <c:numCache>
                <c:formatCode>0</c:formatCode>
                <c:ptCount val="9"/>
                <c:pt idx="0">
                  <c:v>246602</c:v>
                </c:pt>
                <c:pt idx="1">
                  <c:v>125090</c:v>
                </c:pt>
                <c:pt idx="2">
                  <c:v>203787</c:v>
                </c:pt>
                <c:pt idx="3">
                  <c:v>137266</c:v>
                </c:pt>
                <c:pt idx="4">
                  <c:v>98490</c:v>
                </c:pt>
                <c:pt idx="5">
                  <c:v>91525</c:v>
                </c:pt>
                <c:pt idx="6">
                  <c:v>103525</c:v>
                </c:pt>
                <c:pt idx="7">
                  <c:v>105223</c:v>
                </c:pt>
                <c:pt idx="8">
                  <c:v>138938.5</c:v>
                </c:pt>
              </c:numCache>
            </c:numRef>
          </c:val>
          <c:extLst>
            <c:ext xmlns:c16="http://schemas.microsoft.com/office/drawing/2014/chart" uri="{C3380CC4-5D6E-409C-BE32-E72D297353CC}">
              <c16:uniqueId val="{00000000-3A81-4F12-BF38-2A8CA99F73B9}"/>
            </c:ext>
          </c:extLst>
        </c:ser>
        <c:ser>
          <c:idx val="1"/>
          <c:order val="1"/>
          <c:tx>
            <c:strRef>
              <c:f>'Fg 7-2'!$A$25</c:f>
              <c:strCache>
                <c:ptCount val="1"/>
                <c:pt idx="0">
                  <c:v>2021</c:v>
                </c:pt>
              </c:strCache>
            </c:strRef>
          </c:tx>
          <c:spPr>
            <a:solidFill>
              <a:srgbClr val="FFC000"/>
            </a:solidFill>
            <a:ln>
              <a:noFill/>
            </a:ln>
            <a:effectLst/>
          </c:spPr>
          <c:invertIfNegative val="0"/>
          <c:cat>
            <c:strRef>
              <c:f>'Fg 7-2'!$B$23:$J$23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7-2'!$B$25:$J$25</c:f>
              <c:numCache>
                <c:formatCode>0</c:formatCode>
                <c:ptCount val="9"/>
                <c:pt idx="0">
                  <c:v>231294</c:v>
                </c:pt>
                <c:pt idx="1">
                  <c:v>115638</c:v>
                </c:pt>
                <c:pt idx="2">
                  <c:v>185797</c:v>
                </c:pt>
                <c:pt idx="3">
                  <c:v>124523</c:v>
                </c:pt>
                <c:pt idx="4">
                  <c:v>88331</c:v>
                </c:pt>
                <c:pt idx="5">
                  <c:v>82715</c:v>
                </c:pt>
                <c:pt idx="6">
                  <c:v>93979</c:v>
                </c:pt>
                <c:pt idx="7">
                  <c:v>95621</c:v>
                </c:pt>
                <c:pt idx="8">
                  <c:v>127237.25</c:v>
                </c:pt>
              </c:numCache>
            </c:numRef>
          </c:val>
          <c:extLst>
            <c:ext xmlns:c16="http://schemas.microsoft.com/office/drawing/2014/chart" uri="{C3380CC4-5D6E-409C-BE32-E72D297353CC}">
              <c16:uniqueId val="{00000001-3A81-4F12-BF38-2A8CA99F73B9}"/>
            </c:ext>
          </c:extLst>
        </c:ser>
        <c:dLbls>
          <c:showLegendKey val="0"/>
          <c:showVal val="0"/>
          <c:showCatName val="0"/>
          <c:showSerName val="0"/>
          <c:showPercent val="0"/>
          <c:showBubbleSize val="0"/>
        </c:dLbls>
        <c:gapWidth val="71"/>
        <c:axId val="774620384"/>
        <c:axId val="774626616"/>
      </c:barChart>
      <c:lineChart>
        <c:grouping val="standard"/>
        <c:varyColors val="0"/>
        <c:ser>
          <c:idx val="2"/>
          <c:order val="2"/>
          <c:tx>
            <c:strRef>
              <c:f>'Fg 7-2'!$A$26</c:f>
              <c:strCache>
                <c:ptCount val="1"/>
                <c:pt idx="0">
                  <c:v>Taux d'évolution</c:v>
                </c:pt>
              </c:strCache>
            </c:strRef>
          </c:tx>
          <c:spPr>
            <a:ln w="28575" cap="rnd">
              <a:noFill/>
              <a:round/>
            </a:ln>
            <a:effectLst/>
          </c:spPr>
          <c:marker>
            <c:symbol val="diamond"/>
            <c:size val="7"/>
            <c:spPr>
              <a:solidFill>
                <a:schemeClr val="accent6">
                  <a:lumMod val="50000"/>
                </a:schemeClr>
              </a:solidFill>
              <a:ln w="9525">
                <a:solidFill>
                  <a:schemeClr val="accent3"/>
                </a:solidFill>
              </a:ln>
              <a:effectLst/>
            </c:spPr>
          </c:marker>
          <c:dLbls>
            <c:dLbl>
              <c:idx val="0"/>
              <c:layout>
                <c:manualLayout>
                  <c:x val="-3.4275918081815265E-2"/>
                  <c:y val="-4.8359240069084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81-4F12-BF38-2A8CA99F73B9}"/>
                </c:ext>
              </c:extLst>
            </c:dLbl>
            <c:dLbl>
              <c:idx val="7"/>
              <c:layout>
                <c:manualLayout>
                  <c:x val="-3.4275918081815265E-2"/>
                  <c:y val="-4.8359240069084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81-4F12-BF38-2A8CA99F73B9}"/>
                </c:ext>
              </c:extLst>
            </c:dLbl>
            <c:dLbl>
              <c:idx val="8"/>
              <c:layout>
                <c:manualLayout>
                  <c:x val="-3.4275918081815265E-2"/>
                  <c:y val="-3.7996545768566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81-4F12-BF38-2A8CA99F73B9}"/>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6">
                        <a:lumMod val="50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 7-2'!$B$23:$J$23</c:f>
              <c:strCache>
                <c:ptCount val="9"/>
                <c:pt idx="0">
                  <c:v>Paris</c:v>
                </c:pt>
                <c:pt idx="1">
                  <c:v>Hauts-de-Seine</c:v>
                </c:pt>
                <c:pt idx="2">
                  <c:v>Seine-Saint-Denis</c:v>
                </c:pt>
                <c:pt idx="3">
                  <c:v>Val-de-Marne</c:v>
                </c:pt>
                <c:pt idx="4">
                  <c:v>Seine-et-Marne</c:v>
                </c:pt>
                <c:pt idx="5">
                  <c:v>Yvelines</c:v>
                </c:pt>
                <c:pt idx="6">
                  <c:v>Essonne</c:v>
                </c:pt>
                <c:pt idx="7">
                  <c:v>Val-d'Oise</c:v>
                </c:pt>
                <c:pt idx="8">
                  <c:v>Moyenne d'Île-de-France</c:v>
                </c:pt>
              </c:strCache>
            </c:strRef>
          </c:cat>
          <c:val>
            <c:numRef>
              <c:f>'Fg 7-2'!$B$26:$J$26</c:f>
              <c:numCache>
                <c:formatCode>0.0</c:formatCode>
                <c:ptCount val="9"/>
                <c:pt idx="0">
                  <c:v>-6.2075733367937005</c:v>
                </c:pt>
                <c:pt idx="1">
                  <c:v>-7.5561595651131181</c:v>
                </c:pt>
                <c:pt idx="2">
                  <c:v>-8.8278447594792606</c:v>
                </c:pt>
                <c:pt idx="3">
                  <c:v>-9.2834350822490634</c:v>
                </c:pt>
                <c:pt idx="4">
                  <c:v>-10.314752766778353</c:v>
                </c:pt>
                <c:pt idx="5">
                  <c:v>-9.6257853045615942</c:v>
                </c:pt>
                <c:pt idx="6">
                  <c:v>-9.2209611205022934</c:v>
                </c:pt>
                <c:pt idx="7">
                  <c:v>-9.1253813329785309</c:v>
                </c:pt>
                <c:pt idx="8">
                  <c:v>-8.4218917002846592</c:v>
                </c:pt>
              </c:numCache>
            </c:numRef>
          </c:val>
          <c:smooth val="0"/>
          <c:extLst>
            <c:ext xmlns:c16="http://schemas.microsoft.com/office/drawing/2014/chart" uri="{C3380CC4-5D6E-409C-BE32-E72D297353CC}">
              <c16:uniqueId val="{00000005-3A81-4F12-BF38-2A8CA99F73B9}"/>
            </c:ext>
          </c:extLst>
        </c:ser>
        <c:dLbls>
          <c:showLegendKey val="0"/>
          <c:showVal val="0"/>
          <c:showCatName val="0"/>
          <c:showSerName val="0"/>
          <c:showPercent val="0"/>
          <c:showBubbleSize val="0"/>
        </c:dLbls>
        <c:marker val="1"/>
        <c:smooth val="0"/>
        <c:axId val="774621040"/>
        <c:axId val="774626288"/>
      </c:lineChart>
      <c:catAx>
        <c:axId val="77462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774626616"/>
        <c:crosses val="autoZero"/>
        <c:auto val="1"/>
        <c:lblAlgn val="ctr"/>
        <c:lblOffset val="100"/>
        <c:noMultiLvlLbl val="0"/>
      </c:catAx>
      <c:valAx>
        <c:axId val="774626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774620384"/>
        <c:crosses val="autoZero"/>
        <c:crossBetween val="between"/>
      </c:valAx>
      <c:valAx>
        <c:axId val="77462628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accent6">
                    <a:lumMod val="50000"/>
                  </a:schemeClr>
                </a:solidFill>
                <a:latin typeface="Century Gothic" panose="020B0502020202020204" pitchFamily="34" charset="0"/>
                <a:ea typeface="+mn-ea"/>
                <a:cs typeface="+mn-cs"/>
              </a:defRPr>
            </a:pPr>
            <a:endParaRPr lang="fr-FR"/>
          </a:p>
        </c:txPr>
        <c:crossAx val="774621040"/>
        <c:crosses val="max"/>
        <c:crossBetween val="between"/>
      </c:valAx>
      <c:catAx>
        <c:axId val="774621040"/>
        <c:scaling>
          <c:orientation val="minMax"/>
        </c:scaling>
        <c:delete val="1"/>
        <c:axPos val="b"/>
        <c:numFmt formatCode="General" sourceLinked="1"/>
        <c:majorTickMark val="out"/>
        <c:minorTickMark val="none"/>
        <c:tickLblPos val="nextTo"/>
        <c:crossAx val="774626288"/>
        <c:crosses val="autoZero"/>
        <c:auto val="1"/>
        <c:lblAlgn val="ctr"/>
        <c:lblOffset val="100"/>
        <c:noMultiLvlLbl val="0"/>
      </c:catAx>
      <c:spPr>
        <a:noFill/>
        <a:ln>
          <a:noFill/>
        </a:ln>
        <a:effectLst/>
      </c:spPr>
    </c:plotArea>
    <c:legend>
      <c:legendPos val="b"/>
      <c:layout>
        <c:manualLayout>
          <c:xMode val="edge"/>
          <c:yMode val="edge"/>
          <c:x val="0.36258465578512594"/>
          <c:y val="0.90065550120322724"/>
          <c:w val="0.24475607189116022"/>
          <c:h val="4.7527534808726277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22859929932524E-2"/>
          <c:y val="3.9855083834041946E-2"/>
          <c:w val="0.90888229298506962"/>
          <c:h val="0.62178326847075149"/>
        </c:manualLayout>
      </c:layout>
      <c:barChart>
        <c:barDir val="col"/>
        <c:grouping val="clustered"/>
        <c:varyColors val="0"/>
        <c:ser>
          <c:idx val="0"/>
          <c:order val="0"/>
          <c:tx>
            <c:strRef>
              <c:f>'Fg8-2'!$A$25</c:f>
              <c:strCache>
                <c:ptCount val="1"/>
                <c:pt idx="0">
                  <c:v>Enfance et jeunesse</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'Fg8-2'!$B$24:$J$24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'Fg8-2'!$B$25:$J$25</c:f>
              <c:numCache>
                <c:formatCode>0.0</c:formatCode>
                <c:ptCount val="9"/>
                <c:pt idx="0">
                  <c:v>1.6085040751032363E-2</c:v>
                </c:pt>
                <c:pt idx="1">
                  <c:v>0.580622681212146</c:v>
                </c:pt>
                <c:pt idx="2">
                  <c:v>0.67912893515070993</c:v>
                </c:pt>
                <c:pt idx="3">
                  <c:v>0.98104666650428385</c:v>
                </c:pt>
                <c:pt idx="4">
                  <c:v>1.9449626123920145</c:v>
                </c:pt>
                <c:pt idx="5">
                  <c:v>2.1733554678710121</c:v>
                </c:pt>
                <c:pt idx="6">
                  <c:v>1.7496103175251063</c:v>
                </c:pt>
                <c:pt idx="7">
                  <c:v>1.6066741043778163</c:v>
                </c:pt>
                <c:pt idx="8">
                  <c:v>1.2236249149624521</c:v>
                </c:pt>
              </c:numCache>
            </c:numRef>
          </c:val>
          <c:extLst>
            <c:ext xmlns:c16="http://schemas.microsoft.com/office/drawing/2014/chart" uri="{C3380CC4-5D6E-409C-BE32-E72D297353CC}">
              <c16:uniqueId val="{00000000-CC4D-42D4-8B84-AC8F7573DE26}"/>
            </c:ext>
          </c:extLst>
        </c:ser>
        <c:ser>
          <c:idx val="1"/>
          <c:order val="1"/>
          <c:tx>
            <c:strRef>
              <c:f>'Fg8-2'!$A$26</c:f>
              <c:strCache>
                <c:ptCount val="1"/>
                <c:pt idx="0">
                  <c:v>Logement</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'Fg8-2'!$B$24:$J$24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'Fg8-2'!$B$26:$J$26</c:f>
              <c:numCache>
                <c:formatCode>0.0</c:formatCode>
                <c:ptCount val="9"/>
                <c:pt idx="0">
                  <c:v>-3.1032476624217233</c:v>
                </c:pt>
                <c:pt idx="1">
                  <c:v>-3.3624275568800592</c:v>
                </c:pt>
                <c:pt idx="2">
                  <c:v>-5.5919663432525821</c:v>
                </c:pt>
                <c:pt idx="3">
                  <c:v>-5.2345668793701128</c:v>
                </c:pt>
                <c:pt idx="4">
                  <c:v>-6.5042031778979217</c:v>
                </c:pt>
                <c:pt idx="5">
                  <c:v>-5.0340472383807136</c:v>
                </c:pt>
                <c:pt idx="6">
                  <c:v>-6.1272740629509528</c:v>
                </c:pt>
                <c:pt idx="7">
                  <c:v>-5.1992484008441391</c:v>
                </c:pt>
                <c:pt idx="8">
                  <c:v>-4.8350105832503472</c:v>
                </c:pt>
              </c:numCache>
            </c:numRef>
          </c:val>
          <c:extLst>
            <c:ext xmlns:c16="http://schemas.microsoft.com/office/drawing/2014/chart" uri="{C3380CC4-5D6E-409C-BE32-E72D297353CC}">
              <c16:uniqueId val="{00000001-CC4D-42D4-8B84-AC8F7573DE26}"/>
            </c:ext>
          </c:extLst>
        </c:ser>
        <c:ser>
          <c:idx val="2"/>
          <c:order val="2"/>
          <c:tx>
            <c:strRef>
              <c:f>'Fg8-2'!$A$27</c:f>
              <c:strCache>
                <c:ptCount val="1"/>
                <c:pt idx="0">
                  <c:v>Solidarité et insertion</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'Fg8-2'!$B$24:$J$24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'Fg8-2'!$B$27:$J$27</c:f>
              <c:numCache>
                <c:formatCode>0.0</c:formatCode>
                <c:ptCount val="9"/>
                <c:pt idx="0">
                  <c:v>1.8453297648698808</c:v>
                </c:pt>
                <c:pt idx="1">
                  <c:v>1.2823973127185275</c:v>
                </c:pt>
                <c:pt idx="2">
                  <c:v>1.2751458785712273</c:v>
                </c:pt>
                <c:pt idx="3">
                  <c:v>1.2472162001085265</c:v>
                </c:pt>
                <c:pt idx="4">
                  <c:v>2.5314934310408455</c:v>
                </c:pt>
                <c:pt idx="5">
                  <c:v>2.2508492437352183</c:v>
                </c:pt>
                <c:pt idx="6">
                  <c:v>1.1108037018515953</c:v>
                </c:pt>
                <c:pt idx="7">
                  <c:v>1.5671935034046884</c:v>
                </c:pt>
                <c:pt idx="8">
                  <c:v>0.70241780418460364</c:v>
                </c:pt>
              </c:numCache>
            </c:numRef>
          </c:val>
          <c:extLst>
            <c:ext xmlns:c16="http://schemas.microsoft.com/office/drawing/2014/chart" uri="{C3380CC4-5D6E-409C-BE32-E72D297353CC}">
              <c16:uniqueId val="{00000002-CC4D-42D4-8B84-AC8F7573DE26}"/>
            </c:ext>
          </c:extLst>
        </c:ser>
        <c:dLbls>
          <c:showLegendKey val="0"/>
          <c:showVal val="0"/>
          <c:showCatName val="0"/>
          <c:showSerName val="0"/>
          <c:showPercent val="0"/>
          <c:showBubbleSize val="0"/>
        </c:dLbls>
        <c:gapWidth val="219"/>
        <c:axId val="889908816"/>
        <c:axId val="889904552"/>
      </c:barChart>
      <c:catAx>
        <c:axId val="8899088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89904552"/>
        <c:crosses val="autoZero"/>
        <c:auto val="1"/>
        <c:lblAlgn val="ctr"/>
        <c:lblOffset val="100"/>
        <c:noMultiLvlLbl val="0"/>
      </c:catAx>
      <c:valAx>
        <c:axId val="889904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89908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02980679676816E-2"/>
          <c:y val="7.5029299088989726E-2"/>
          <c:w val="0.8202672361004254"/>
          <c:h val="0.63355596784472679"/>
        </c:manualLayout>
      </c:layout>
      <c:barChart>
        <c:barDir val="col"/>
        <c:grouping val="clustered"/>
        <c:varyColors val="0"/>
        <c:ser>
          <c:idx val="0"/>
          <c:order val="0"/>
          <c:tx>
            <c:strRef>
              <c:f>'Fg1-2'!$A$31</c:f>
              <c:strCache>
                <c:ptCount val="1"/>
                <c:pt idx="0">
                  <c:v>2020</c:v>
                </c:pt>
              </c:strCache>
            </c:strRef>
          </c:tx>
          <c:spPr>
            <a:solidFill>
              <a:srgbClr val="00CC66"/>
            </a:solidFill>
            <a:ln>
              <a:noFill/>
            </a:ln>
            <a:effectLst/>
          </c:spPr>
          <c:invertIfNegative val="0"/>
          <c:cat>
            <c:strRef>
              <c:f>'Fg1-2'!$B$30:$J$30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'Fg1-2'!$B$31:$J$31</c:f>
              <c:numCache>
                <c:formatCode>_-* #\ ##0\ _€_-;\-* #\ ##0\ _€_-;_-* "-"??\ _€_-;_-@_-</c:formatCode>
                <c:ptCount val="9"/>
                <c:pt idx="0">
                  <c:v>455688</c:v>
                </c:pt>
                <c:pt idx="1">
                  <c:v>297374</c:v>
                </c:pt>
                <c:pt idx="2">
                  <c:v>401428</c:v>
                </c:pt>
                <c:pt idx="3">
                  <c:v>295176</c:v>
                </c:pt>
                <c:pt idx="4">
                  <c:v>273548</c:v>
                </c:pt>
                <c:pt idx="5">
                  <c:v>262248</c:v>
                </c:pt>
                <c:pt idx="6">
                  <c:v>258535</c:v>
                </c:pt>
                <c:pt idx="7">
                  <c:v>257595</c:v>
                </c:pt>
                <c:pt idx="8">
                  <c:v>312699</c:v>
                </c:pt>
              </c:numCache>
            </c:numRef>
          </c:val>
          <c:extLst>
            <c:ext xmlns:c16="http://schemas.microsoft.com/office/drawing/2014/chart" uri="{C3380CC4-5D6E-409C-BE32-E72D297353CC}">
              <c16:uniqueId val="{00000000-8AEA-4D81-949F-ADCA84CA0E3E}"/>
            </c:ext>
          </c:extLst>
        </c:ser>
        <c:ser>
          <c:idx val="1"/>
          <c:order val="1"/>
          <c:tx>
            <c:strRef>
              <c:f>'Fg1-2'!$A$32</c:f>
              <c:strCache>
                <c:ptCount val="1"/>
                <c:pt idx="0">
                  <c:v>2021</c:v>
                </c:pt>
              </c:strCache>
            </c:strRef>
          </c:tx>
          <c:spPr>
            <a:solidFill>
              <a:srgbClr val="FFCC66"/>
            </a:solidFill>
            <a:ln>
              <a:noFill/>
            </a:ln>
            <a:effectLst/>
          </c:spPr>
          <c:invertIfNegative val="0"/>
          <c:cat>
            <c:strRef>
              <c:f>'Fg1-2'!$B$30:$J$30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'Fg1-2'!$B$32:$J$32</c:f>
              <c:numCache>
                <c:formatCode>_-* #\ ##0\ _€_-;\-* #\ ##0\ _€_-;_-* "-"??\ _€_-;_-@_-</c:formatCode>
                <c:ptCount val="9"/>
                <c:pt idx="0">
                  <c:v>442240</c:v>
                </c:pt>
                <c:pt idx="1">
                  <c:v>290098</c:v>
                </c:pt>
                <c:pt idx="2">
                  <c:v>390747</c:v>
                </c:pt>
                <c:pt idx="3">
                  <c:v>287152</c:v>
                </c:pt>
                <c:pt idx="4">
                  <c:v>271259</c:v>
                </c:pt>
                <c:pt idx="5">
                  <c:v>258099</c:v>
                </c:pt>
                <c:pt idx="6">
                  <c:v>254761</c:v>
                </c:pt>
                <c:pt idx="7">
                  <c:v>254244</c:v>
                </c:pt>
                <c:pt idx="8">
                  <c:v>306075</c:v>
                </c:pt>
              </c:numCache>
            </c:numRef>
          </c:val>
          <c:extLst>
            <c:ext xmlns:c16="http://schemas.microsoft.com/office/drawing/2014/chart" uri="{C3380CC4-5D6E-409C-BE32-E72D297353CC}">
              <c16:uniqueId val="{00000001-8AEA-4D81-949F-ADCA84CA0E3E}"/>
            </c:ext>
          </c:extLst>
        </c:ser>
        <c:dLbls>
          <c:showLegendKey val="0"/>
          <c:showVal val="0"/>
          <c:showCatName val="0"/>
          <c:showSerName val="0"/>
          <c:showPercent val="0"/>
          <c:showBubbleSize val="0"/>
        </c:dLbls>
        <c:gapWidth val="71"/>
        <c:axId val="433387064"/>
        <c:axId val="433381816"/>
      </c:barChart>
      <c:lineChart>
        <c:grouping val="standard"/>
        <c:varyColors val="0"/>
        <c:ser>
          <c:idx val="2"/>
          <c:order val="2"/>
          <c:tx>
            <c:strRef>
              <c:f>'Fg1-2'!$A$33</c:f>
              <c:strCache>
                <c:ptCount val="1"/>
                <c:pt idx="0">
                  <c:v>Taux d'évolution (en %)</c:v>
                </c:pt>
              </c:strCache>
            </c:strRef>
          </c:tx>
          <c:spPr>
            <a:ln w="28575" cap="rnd">
              <a:noFill/>
              <a:round/>
            </a:ln>
            <a:effectLst/>
          </c:spPr>
          <c:marker>
            <c:symbol val="diamond"/>
            <c:size val="6"/>
            <c:spPr>
              <a:solidFill>
                <a:schemeClr val="accent6">
                  <a:lumMod val="75000"/>
                </a:schemeClr>
              </a:solidFill>
              <a:ln w="9525">
                <a:solidFill>
                  <a:schemeClr val="accent6">
                    <a:lumMod val="75000"/>
                  </a:schemeClr>
                </a:solidFill>
              </a:ln>
              <a:effectLst/>
            </c:spPr>
          </c:marker>
          <c:dLbls>
            <c:dLbl>
              <c:idx val="0"/>
              <c:layout>
                <c:manualLayout>
                  <c:x val="-7.4280378130406437E-3"/>
                  <c:y val="-3.133566418037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EA-4D81-949F-ADCA84CA0E3E}"/>
                </c:ext>
              </c:extLst>
            </c:dLbl>
            <c:dLbl>
              <c:idx val="1"/>
              <c:layout>
                <c:manualLayout>
                  <c:x val="-8.9136453756487669E-3"/>
                  <c:y val="-1.2534265672149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EA-4D81-949F-ADCA84CA0E3E}"/>
                </c:ext>
              </c:extLst>
            </c:dLbl>
            <c:dLbl>
              <c:idx val="2"/>
              <c:layout>
                <c:manualLayout>
                  <c:x val="-4.4568226878243695E-3"/>
                  <c:y val="-1.8801398508224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EA-4D81-949F-ADCA84CA0E3E}"/>
                </c:ext>
              </c:extLst>
            </c:dLbl>
            <c:dLbl>
              <c:idx val="3"/>
              <c:layout>
                <c:manualLayout>
                  <c:x val="-5.9424302504325474E-3"/>
                  <c:y val="-1.2534265672150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EA-4D81-949F-ADCA84CA0E3E}"/>
                </c:ext>
              </c:extLst>
            </c:dLbl>
            <c:dLbl>
              <c:idx val="8"/>
              <c:layout>
                <c:manualLayout>
                  <c:x val="-8.9136453756488484E-3"/>
                  <c:y val="-1.8801398508224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EA-4D81-949F-ADCA84CA0E3E}"/>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6">
                        <a:lumMod val="7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'Fg1-2'!$B$30:$J$30</c:f>
              <c:strCache>
                <c:ptCount val="9"/>
                <c:pt idx="0">
                  <c:v>Paris</c:v>
                </c:pt>
                <c:pt idx="1">
                  <c:v>Hauts-de-Seine</c:v>
                </c:pt>
                <c:pt idx="2">
                  <c:v>Seine-Saint-Denis</c:v>
                </c:pt>
                <c:pt idx="3">
                  <c:v>Val-de-Marne</c:v>
                </c:pt>
                <c:pt idx="4">
                  <c:v>Seine-et-Marne</c:v>
                </c:pt>
                <c:pt idx="5">
                  <c:v>Yvelines</c:v>
                </c:pt>
                <c:pt idx="6">
                  <c:v>Essonne</c:v>
                </c:pt>
                <c:pt idx="7">
                  <c:v>Val-d'Oise</c:v>
                </c:pt>
                <c:pt idx="8">
                  <c:v>Moyenne régionale</c:v>
                </c:pt>
              </c:strCache>
            </c:strRef>
          </c:cat>
          <c:val>
            <c:numRef>
              <c:f>'Fg1-2'!$B$33:$J$33</c:f>
              <c:numCache>
                <c:formatCode>_-* #\ ##0.0\ _€_-;\-* #\ ##0.0\ _€_-;_-* "-"??\ _€_-;_-@_-</c:formatCode>
                <c:ptCount val="9"/>
                <c:pt idx="0">
                  <c:v>-2.9511420094450589</c:v>
                </c:pt>
                <c:pt idx="1">
                  <c:v>-2.4467505565382313</c:v>
                </c:pt>
                <c:pt idx="2">
                  <c:v>-2.6607511185069304</c:v>
                </c:pt>
                <c:pt idx="3">
                  <c:v>-2.718378187928558</c:v>
                </c:pt>
                <c:pt idx="4">
                  <c:v>-0.83678184450261017</c:v>
                </c:pt>
                <c:pt idx="5">
                  <c:v>-1.5820902351972179</c:v>
                </c:pt>
                <c:pt idx="6">
                  <c:v>-1.4597636683621174</c:v>
                </c:pt>
                <c:pt idx="7">
                  <c:v>-1.3008792872532464</c:v>
                </c:pt>
                <c:pt idx="8">
                  <c:v>-2.1183310467894048</c:v>
                </c:pt>
              </c:numCache>
            </c:numRef>
          </c:val>
          <c:smooth val="0"/>
          <c:extLst>
            <c:ext xmlns:c16="http://schemas.microsoft.com/office/drawing/2014/chart" uri="{C3380CC4-5D6E-409C-BE32-E72D297353CC}">
              <c16:uniqueId val="{00000007-8AEA-4D81-949F-ADCA84CA0E3E}"/>
            </c:ext>
          </c:extLst>
        </c:ser>
        <c:dLbls>
          <c:showLegendKey val="0"/>
          <c:showVal val="0"/>
          <c:showCatName val="0"/>
          <c:showSerName val="0"/>
          <c:showPercent val="0"/>
          <c:showBubbleSize val="0"/>
        </c:dLbls>
        <c:marker val="1"/>
        <c:smooth val="0"/>
        <c:axId val="433382144"/>
        <c:axId val="433381488"/>
      </c:lineChart>
      <c:catAx>
        <c:axId val="433387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433381816"/>
        <c:crosses val="autoZero"/>
        <c:auto val="1"/>
        <c:lblAlgn val="ctr"/>
        <c:lblOffset val="100"/>
        <c:noMultiLvlLbl val="0"/>
      </c:catAx>
      <c:valAx>
        <c:axId val="433381816"/>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433387064"/>
        <c:crosses val="autoZero"/>
        <c:crossBetween val="between"/>
      </c:valAx>
      <c:valAx>
        <c:axId val="433381488"/>
        <c:scaling>
          <c:orientation val="minMax"/>
        </c:scaling>
        <c:delete val="0"/>
        <c:axPos val="r"/>
        <c:numFmt formatCode="_-* #\ ##0.0\ _€_-;\-* #\ ##0.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6">
                    <a:lumMod val="75000"/>
                  </a:schemeClr>
                </a:solidFill>
                <a:latin typeface="Century Gothic" panose="020B0502020202020204" pitchFamily="34" charset="0"/>
                <a:ea typeface="+mn-ea"/>
                <a:cs typeface="+mn-cs"/>
              </a:defRPr>
            </a:pPr>
            <a:endParaRPr lang="fr-FR"/>
          </a:p>
        </c:txPr>
        <c:crossAx val="433382144"/>
        <c:crosses val="max"/>
        <c:crossBetween val="between"/>
      </c:valAx>
      <c:catAx>
        <c:axId val="433382144"/>
        <c:scaling>
          <c:orientation val="minMax"/>
        </c:scaling>
        <c:delete val="1"/>
        <c:axPos val="b"/>
        <c:numFmt formatCode="General" sourceLinked="1"/>
        <c:majorTickMark val="out"/>
        <c:minorTickMark val="none"/>
        <c:tickLblPos val="nextTo"/>
        <c:crossAx val="4333814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'Fg2-1'!$A$25</c:f>
              <c:strCache>
                <c:ptCount val="1"/>
                <c:pt idx="0">
                  <c:v>Couples avec enfants</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'Fg2-1'!$B$25:$J$25</c:f>
              <c:numCache>
                <c:formatCode>0.0</c:formatCode>
                <c:ptCount val="9"/>
                <c:pt idx="0">
                  <c:v>24.419772069464543</c:v>
                </c:pt>
                <c:pt idx="1">
                  <c:v>40.18779860598832</c:v>
                </c:pt>
                <c:pt idx="2">
                  <c:v>35.306733001149084</c:v>
                </c:pt>
                <c:pt idx="3">
                  <c:v>36.325709032150222</c:v>
                </c:pt>
                <c:pt idx="4">
                  <c:v>43.664353927722978</c:v>
                </c:pt>
                <c:pt idx="5">
                  <c:v>46.359342732827322</c:v>
                </c:pt>
                <c:pt idx="6">
                  <c:v>42.394244016941371</c:v>
                </c:pt>
                <c:pt idx="7">
                  <c:v>43.664353927722978</c:v>
                </c:pt>
                <c:pt idx="8">
                  <c:v>37.703789920771051</c:v>
                </c:pt>
              </c:numCache>
            </c:numRef>
          </c:val>
          <c:extLst>
            <c:ext xmlns:c16="http://schemas.microsoft.com/office/drawing/2014/chart" uri="{C3380CC4-5D6E-409C-BE32-E72D297353CC}">
              <c16:uniqueId val="{00000000-D186-453A-B2C5-DB422E8D7D74}"/>
            </c:ext>
          </c:extLst>
        </c:ser>
        <c:ser>
          <c:idx val="1"/>
          <c:order val="1"/>
          <c:tx>
            <c:strRef>
              <c:f>'Fg2-1'!$A$26</c:f>
              <c:strCache>
                <c:ptCount val="1"/>
                <c:pt idx="0">
                  <c:v>Couples sans enfant</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'Fg2-1'!$B$26:$J$26</c:f>
              <c:numCache>
                <c:formatCode>0.0</c:formatCode>
                <c:ptCount val="9"/>
                <c:pt idx="0">
                  <c:v>3.6891732995658471</c:v>
                </c:pt>
                <c:pt idx="1">
                  <c:v>3.1348027218388266</c:v>
                </c:pt>
                <c:pt idx="2">
                  <c:v>4.7816106073751046</c:v>
                </c:pt>
                <c:pt idx="3">
                  <c:v>3.5246141416392716</c:v>
                </c:pt>
                <c:pt idx="4">
                  <c:v>3.4270228599298314</c:v>
                </c:pt>
                <c:pt idx="5">
                  <c:v>2.6501458742575523</c:v>
                </c:pt>
                <c:pt idx="6">
                  <c:v>2.9714124218385076</c:v>
                </c:pt>
                <c:pt idx="7">
                  <c:v>3.4270228599298314</c:v>
                </c:pt>
                <c:pt idx="8">
                  <c:v>3.5109450298129543</c:v>
                </c:pt>
              </c:numCache>
            </c:numRef>
          </c:val>
          <c:extLst>
            <c:ext xmlns:c16="http://schemas.microsoft.com/office/drawing/2014/chart" uri="{C3380CC4-5D6E-409C-BE32-E72D297353CC}">
              <c16:uniqueId val="{00000001-D186-453A-B2C5-DB422E8D7D74}"/>
            </c:ext>
          </c:extLst>
        </c:ser>
        <c:ser>
          <c:idx val="2"/>
          <c:order val="2"/>
          <c:tx>
            <c:strRef>
              <c:f>'Fg2-1'!$A$27</c:f>
              <c:strCache>
                <c:ptCount val="1"/>
                <c:pt idx="0">
                  <c:v>Isolés</c:v>
                </c:pt>
              </c:strCache>
            </c:strRef>
          </c:tx>
          <c:spPr>
            <a:solidFill>
              <a:srgbClr val="90B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'Fg2-1'!$B$27:$J$27</c:f>
              <c:numCache>
                <c:formatCode>0.0</c:formatCode>
                <c:ptCount val="9"/>
                <c:pt idx="0">
                  <c:v>60.304359623733717</c:v>
                </c:pt>
                <c:pt idx="1">
                  <c:v>41.843446007900781</c:v>
                </c:pt>
                <c:pt idx="2">
                  <c:v>41.564490578302582</c:v>
                </c:pt>
                <c:pt idx="3">
                  <c:v>42.854307126539254</c:v>
                </c:pt>
                <c:pt idx="4">
                  <c:v>34.576627177042525</c:v>
                </c:pt>
                <c:pt idx="5">
                  <c:v>35.179136687860087</c:v>
                </c:pt>
                <c:pt idx="6">
                  <c:v>36.606858977630012</c:v>
                </c:pt>
                <c:pt idx="7">
                  <c:v>34.576627177042525</c:v>
                </c:pt>
                <c:pt idx="8">
                  <c:v>42.475945438209592</c:v>
                </c:pt>
              </c:numCache>
            </c:numRef>
          </c:val>
          <c:extLst>
            <c:ext xmlns:c16="http://schemas.microsoft.com/office/drawing/2014/chart" uri="{C3380CC4-5D6E-409C-BE32-E72D297353CC}">
              <c16:uniqueId val="{00000002-D186-453A-B2C5-DB422E8D7D74}"/>
            </c:ext>
          </c:extLst>
        </c:ser>
        <c:ser>
          <c:idx val="3"/>
          <c:order val="3"/>
          <c:tx>
            <c:strRef>
              <c:f>'Fg2-1'!$A$28</c:f>
              <c:strCache>
                <c:ptCount val="1"/>
                <c:pt idx="0">
                  <c:v>Familles monoparentales</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'Fg2-1'!$B$28:$J$28</c:f>
              <c:numCache>
                <c:formatCode>0.0</c:formatCode>
                <c:ptCount val="9"/>
                <c:pt idx="0">
                  <c:v>11.586695007235891</c:v>
                </c:pt>
                <c:pt idx="1">
                  <c:v>14.833952664272074</c:v>
                </c:pt>
                <c:pt idx="2">
                  <c:v>18.34716581317323</c:v>
                </c:pt>
                <c:pt idx="3">
                  <c:v>17.295369699671255</c:v>
                </c:pt>
                <c:pt idx="4">
                  <c:v>18.33199603530467</c:v>
                </c:pt>
                <c:pt idx="5">
                  <c:v>15.811374705055037</c:v>
                </c:pt>
                <c:pt idx="6">
                  <c:v>18.027484583590109</c:v>
                </c:pt>
                <c:pt idx="7">
                  <c:v>18.33199603530467</c:v>
                </c:pt>
                <c:pt idx="8">
                  <c:v>16.309319611206405</c:v>
                </c:pt>
              </c:numCache>
            </c:numRef>
          </c:val>
          <c:extLst>
            <c:ext xmlns:c16="http://schemas.microsoft.com/office/drawing/2014/chart" uri="{C3380CC4-5D6E-409C-BE32-E72D297353CC}">
              <c16:uniqueId val="{00000003-D186-453A-B2C5-DB422E8D7D74}"/>
            </c:ext>
          </c:extLst>
        </c:ser>
        <c:dLbls>
          <c:showLegendKey val="0"/>
          <c:showVal val="0"/>
          <c:showCatName val="0"/>
          <c:showSerName val="0"/>
          <c:showPercent val="0"/>
          <c:showBubbleSize val="0"/>
        </c:dLbls>
        <c:gapWidth val="52"/>
        <c:overlap val="100"/>
        <c:axId val="651946016"/>
        <c:axId val="651950608"/>
      </c:barChart>
      <c:catAx>
        <c:axId val="651946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651950608"/>
        <c:crosses val="autoZero"/>
        <c:auto val="1"/>
        <c:lblAlgn val="ctr"/>
        <c:lblOffset val="100"/>
        <c:noMultiLvlLbl val="0"/>
      </c:catAx>
      <c:valAx>
        <c:axId val="6519506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651946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728565327672457E-2"/>
          <c:y val="4.1314553990610327E-2"/>
          <c:w val="0.9399261681902964"/>
          <c:h val="0.62565790543787658"/>
        </c:manualLayout>
      </c:layout>
      <c:barChart>
        <c:barDir val="col"/>
        <c:grouping val="clustered"/>
        <c:varyColors val="0"/>
        <c:ser>
          <c:idx val="0"/>
          <c:order val="0"/>
          <c:tx>
            <c:strRef>
              <c:f>'Fg2-2'!$A$24</c:f>
              <c:strCache>
                <c:ptCount val="1"/>
                <c:pt idx="0">
                  <c:v>Couples avec enfants</c:v>
                </c:pt>
              </c:strCache>
            </c:strRef>
          </c:tx>
          <c:spPr>
            <a:solidFill>
              <a:srgbClr val="0000BE"/>
            </a:solidFill>
            <a:ln>
              <a:noFill/>
            </a:ln>
            <a:effectLst/>
          </c:spPr>
          <c:invertIfNegative val="0"/>
          <c:dLbls>
            <c:dLbl>
              <c:idx val="1"/>
              <c:layout>
                <c:manualLayout>
                  <c:x val="-3.4100592182291561E-3"/>
                  <c:y val="3.75586854460093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44-4CC7-862D-679A45D9933A}"/>
                </c:ext>
              </c:extLst>
            </c:dLbl>
            <c:dLbl>
              <c:idx val="2"/>
              <c:layout>
                <c:manualLayout>
                  <c:x val="-5.1150888273437658E-3"/>
                  <c:y val="3.75586854460093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44-4CC7-862D-679A45D9933A}"/>
                </c:ext>
              </c:extLst>
            </c:dLbl>
            <c:dLbl>
              <c:idx val="3"/>
              <c:layout>
                <c:manualLayout>
                  <c:x val="-3.4100592182291561E-3"/>
                  <c:y val="3.442839727239209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44-4CC7-862D-679A45D9933A}"/>
                </c:ext>
              </c:extLst>
            </c:dLbl>
            <c:dLbl>
              <c:idx val="4"/>
              <c:layout>
                <c:manualLayout>
                  <c:x val="-5.1150888273437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44-4CC7-862D-679A45D9933A}"/>
                </c:ext>
              </c:extLst>
            </c:dLbl>
            <c:dLbl>
              <c:idx val="5"/>
              <c:layout>
                <c:manualLayout>
                  <c:x val="-5.11508882734373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44-4CC7-862D-679A45D9933A}"/>
                </c:ext>
              </c:extLst>
            </c:dLbl>
            <c:dLbl>
              <c:idx val="6"/>
              <c:layout>
                <c:manualLayout>
                  <c:x val="-8.5251480455728907E-3"/>
                  <c:y val="7.51203282688255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44-4CC7-862D-679A45D9933A}"/>
                </c:ext>
              </c:extLst>
            </c:dLbl>
            <c:dLbl>
              <c:idx val="7"/>
              <c:layout>
                <c:manualLayout>
                  <c:x val="-1.02301776546874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44-4CC7-862D-679A45D9933A}"/>
                </c:ext>
              </c:extLst>
            </c:dLbl>
            <c:dLbl>
              <c:idx val="8"/>
              <c:layout>
                <c:manualLayout>
                  <c:x val="-5.115088827343859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44-4CC7-862D-679A45D9933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'Fg2-2'!$B$24:$J$24</c:f>
              <c:numCache>
                <c:formatCode>0.0</c:formatCode>
                <c:ptCount val="9"/>
                <c:pt idx="0">
                  <c:v>-3.1009421265141319</c:v>
                </c:pt>
                <c:pt idx="1">
                  <c:v>-2.4491469404489963</c:v>
                </c:pt>
                <c:pt idx="2">
                  <c:v>-2.8833699386157572</c:v>
                </c:pt>
                <c:pt idx="3">
                  <c:v>-2.2655722959298403</c:v>
                </c:pt>
                <c:pt idx="4">
                  <c:v>-0.64494344082390676</c:v>
                </c:pt>
                <c:pt idx="5">
                  <c:v>-1.1761110698150763</c:v>
                </c:pt>
                <c:pt idx="6">
                  <c:v>-1.4526077594072777</c:v>
                </c:pt>
                <c:pt idx="7">
                  <c:v>-0.82634291891119271</c:v>
                </c:pt>
                <c:pt idx="8">
                  <c:v>-1.8709270772105522</c:v>
                </c:pt>
              </c:numCache>
            </c:numRef>
          </c:val>
          <c:extLst>
            <c:ext xmlns:c16="http://schemas.microsoft.com/office/drawing/2014/chart" uri="{C3380CC4-5D6E-409C-BE32-E72D297353CC}">
              <c16:uniqueId val="{00000008-9244-4CC7-862D-679A45D9933A}"/>
            </c:ext>
          </c:extLst>
        </c:ser>
        <c:ser>
          <c:idx val="1"/>
          <c:order val="1"/>
          <c:tx>
            <c:strRef>
              <c:f>'Fg2-2'!$A$25</c:f>
              <c:strCache>
                <c:ptCount val="1"/>
                <c:pt idx="0">
                  <c:v>Couples sans enfant</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'Fg2-2'!$B$25:$J$25</c:f>
              <c:numCache>
                <c:formatCode>0.0</c:formatCode>
                <c:ptCount val="9"/>
                <c:pt idx="0">
                  <c:v>-13.886836271508498</c:v>
                </c:pt>
                <c:pt idx="1">
                  <c:v>-11.468068535825546</c:v>
                </c:pt>
                <c:pt idx="2">
                  <c:v>-7.7105458137811809</c:v>
                </c:pt>
                <c:pt idx="3">
                  <c:v>-10.06753154433979</c:v>
                </c:pt>
                <c:pt idx="4">
                  <c:v>-10.484289121642643</c:v>
                </c:pt>
                <c:pt idx="5">
                  <c:v>-11.053315994798439</c:v>
                </c:pt>
                <c:pt idx="6">
                  <c:v>-11.045828437132785</c:v>
                </c:pt>
                <c:pt idx="7">
                  <c:v>-8.783500837520938</c:v>
                </c:pt>
                <c:pt idx="8">
                  <c:v>-10.553312801731314</c:v>
                </c:pt>
              </c:numCache>
            </c:numRef>
          </c:val>
          <c:extLst>
            <c:ext xmlns:c16="http://schemas.microsoft.com/office/drawing/2014/chart" uri="{C3380CC4-5D6E-409C-BE32-E72D297353CC}">
              <c16:uniqueId val="{00000009-9244-4CC7-862D-679A45D9933A}"/>
            </c:ext>
          </c:extLst>
        </c:ser>
        <c:ser>
          <c:idx val="2"/>
          <c:order val="2"/>
          <c:tx>
            <c:strRef>
              <c:f>'Fg2-2'!$A$26</c:f>
              <c:strCache>
                <c:ptCount val="1"/>
                <c:pt idx="0">
                  <c:v>Isolés</c:v>
                </c:pt>
              </c:strCache>
            </c:strRef>
          </c:tx>
          <c:spPr>
            <a:solidFill>
              <a:srgbClr val="90B0FF"/>
            </a:solidFill>
            <a:ln>
              <a:noFill/>
            </a:ln>
            <a:effectLst/>
          </c:spPr>
          <c:invertIfNegative val="0"/>
          <c:dLbls>
            <c:dLbl>
              <c:idx val="0"/>
              <c:layout>
                <c:manualLayout>
                  <c:x val="5.1150888273437346E-3"/>
                  <c:y val="-3.75586854460090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44-4CC7-862D-679A45D9933A}"/>
                </c:ext>
              </c:extLst>
            </c:dLbl>
            <c:dLbl>
              <c:idx val="1"/>
              <c:layout>
                <c:manualLayout>
                  <c:x val="1.7050296091145781E-3"/>
                  <c:y val="1.12676056338028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44-4CC7-862D-679A45D9933A}"/>
                </c:ext>
              </c:extLst>
            </c:dLbl>
            <c:dLbl>
              <c:idx val="2"/>
              <c:layout>
                <c:manualLayout>
                  <c:x val="3.4100592182290937E-3"/>
                  <c:y val="3.75586854460097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44-4CC7-862D-679A45D9933A}"/>
                </c:ext>
              </c:extLst>
            </c:dLbl>
            <c:dLbl>
              <c:idx val="4"/>
              <c:layout>
                <c:manualLayout>
                  <c:x val="8.5251480455728283E-3"/>
                  <c:y val="3.75586854460093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44-4CC7-862D-679A45D9933A}"/>
                </c:ext>
              </c:extLst>
            </c:dLbl>
            <c:dLbl>
              <c:idx val="8"/>
              <c:layout>
                <c:manualLayout>
                  <c:x val="3.4100592182291561E-3"/>
                  <c:y val="3.75586854460093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44-4CC7-862D-679A45D9933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'Fg2-2'!$B$26:$J$26</c:f>
              <c:numCache>
                <c:formatCode>0.0</c:formatCode>
                <c:ptCount val="9"/>
                <c:pt idx="0">
                  <c:v>-2.431439693271285</c:v>
                </c:pt>
                <c:pt idx="1">
                  <c:v>-1.8531844533025008</c:v>
                </c:pt>
                <c:pt idx="2">
                  <c:v>-2.6552067225279008</c:v>
                </c:pt>
                <c:pt idx="3">
                  <c:v>-3.1298953815150394</c:v>
                </c:pt>
                <c:pt idx="4">
                  <c:v>-0.96879942186239909</c:v>
                </c:pt>
                <c:pt idx="5">
                  <c:v>-2.0993271801949454</c:v>
                </c:pt>
                <c:pt idx="6">
                  <c:v>-1.6576682976210562</c:v>
                </c:pt>
                <c:pt idx="7">
                  <c:v>-2.1199603620856671</c:v>
                </c:pt>
                <c:pt idx="8">
                  <c:v>-2.2271982913406996</c:v>
                </c:pt>
              </c:numCache>
            </c:numRef>
          </c:val>
          <c:extLst>
            <c:ext xmlns:c16="http://schemas.microsoft.com/office/drawing/2014/chart" uri="{C3380CC4-5D6E-409C-BE32-E72D297353CC}">
              <c16:uniqueId val="{0000000F-9244-4CC7-862D-679A45D9933A}"/>
            </c:ext>
          </c:extLst>
        </c:ser>
        <c:ser>
          <c:idx val="3"/>
          <c:order val="3"/>
          <c:tx>
            <c:strRef>
              <c:f>'Fg2-2'!$A$27</c:f>
              <c:strCache>
                <c:ptCount val="1"/>
                <c:pt idx="0">
                  <c:v>Familles monoparentales</c:v>
                </c:pt>
              </c:strCache>
            </c:strRef>
          </c:tx>
          <c:spPr>
            <a:solidFill>
              <a:srgbClr val="B0E0FF"/>
            </a:solidFill>
            <a:ln>
              <a:noFill/>
            </a:ln>
            <a:effectLst/>
          </c:spPr>
          <c:invertIfNegative val="0"/>
          <c:dLbls>
            <c:dLbl>
              <c:idx val="1"/>
              <c:layout>
                <c:manualLayout>
                  <c:x val="3.4100592182291249E-3"/>
                  <c:y val="3.442839727239209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244-4CC7-862D-679A45D9933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'Fg2-2'!$B$23:$J$23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'Fg2-2'!$B$27:$J$27</c:f>
              <c:numCache>
                <c:formatCode>0.0</c:formatCode>
                <c:ptCount val="9"/>
                <c:pt idx="0">
                  <c:v>-1.3761644468396335</c:v>
                </c:pt>
                <c:pt idx="1">
                  <c:v>-2.0017307341956641</c:v>
                </c:pt>
                <c:pt idx="2">
                  <c:v>-0.82174725046690189</c:v>
                </c:pt>
                <c:pt idx="3">
                  <c:v>-0.99080959311018524</c:v>
                </c:pt>
                <c:pt idx="4">
                  <c:v>0.82255934035143896</c:v>
                </c:pt>
                <c:pt idx="5">
                  <c:v>0.17674350099418221</c:v>
                </c:pt>
                <c:pt idx="6">
                  <c:v>0.72373182446213569</c:v>
                </c:pt>
                <c:pt idx="7">
                  <c:v>0.68479834093020242</c:v>
                </c:pt>
                <c:pt idx="8">
                  <c:v>-0.38787243860765019</c:v>
                </c:pt>
              </c:numCache>
            </c:numRef>
          </c:val>
          <c:extLst>
            <c:ext xmlns:c16="http://schemas.microsoft.com/office/drawing/2014/chart" uri="{C3380CC4-5D6E-409C-BE32-E72D297353CC}">
              <c16:uniqueId val="{00000011-9244-4CC7-862D-679A45D9933A}"/>
            </c:ext>
          </c:extLst>
        </c:ser>
        <c:dLbls>
          <c:showLegendKey val="0"/>
          <c:showVal val="0"/>
          <c:showCatName val="0"/>
          <c:showSerName val="0"/>
          <c:showPercent val="0"/>
          <c:showBubbleSize val="0"/>
        </c:dLbls>
        <c:gapWidth val="136"/>
        <c:axId val="871398296"/>
        <c:axId val="871394032"/>
      </c:barChart>
      <c:catAx>
        <c:axId val="8713982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71394032"/>
        <c:crosses val="autoZero"/>
        <c:auto val="1"/>
        <c:lblAlgn val="ctr"/>
        <c:lblOffset val="100"/>
        <c:noMultiLvlLbl val="0"/>
      </c:catAx>
      <c:valAx>
        <c:axId val="871394032"/>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71398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'Fg3-1'!$A$24</c:f>
              <c:strCache>
                <c:ptCount val="1"/>
                <c:pt idx="0">
                  <c:v>Moins de 30 ans</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'Fg3-1'!$B$24:$J$24</c:f>
              <c:numCache>
                <c:formatCode>0.0</c:formatCode>
                <c:ptCount val="9"/>
                <c:pt idx="0">
                  <c:v>33.895761077253255</c:v>
                </c:pt>
                <c:pt idx="1">
                  <c:v>22.187901210707235</c:v>
                </c:pt>
                <c:pt idx="2">
                  <c:v>18.923965045639413</c:v>
                </c:pt>
                <c:pt idx="3">
                  <c:v>22.769926866847467</c:v>
                </c:pt>
                <c:pt idx="4">
                  <c:v>20.626399695986954</c:v>
                </c:pt>
                <c:pt idx="5">
                  <c:v>19.42975450132597</c:v>
                </c:pt>
                <c:pt idx="6">
                  <c:v>23.382318271119843</c:v>
                </c:pt>
                <c:pt idx="7">
                  <c:v>19.366658663969364</c:v>
                </c:pt>
                <c:pt idx="8">
                  <c:v>23.216639088007536</c:v>
                </c:pt>
              </c:numCache>
            </c:numRef>
          </c:val>
          <c:extLst>
            <c:ext xmlns:c16="http://schemas.microsoft.com/office/drawing/2014/chart" uri="{C3380CC4-5D6E-409C-BE32-E72D297353CC}">
              <c16:uniqueId val="{00000000-F026-4F29-BFD8-611CEE73B189}"/>
            </c:ext>
          </c:extLst>
        </c:ser>
        <c:ser>
          <c:idx val="1"/>
          <c:order val="1"/>
          <c:tx>
            <c:strRef>
              <c:f>'Fg3-1'!$A$25</c:f>
              <c:strCache>
                <c:ptCount val="1"/>
                <c:pt idx="0">
                  <c:v>30 à 39 ans</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'Fg3-1'!$B$25:$J$25</c:f>
              <c:numCache>
                <c:formatCode>0.0</c:formatCode>
                <c:ptCount val="9"/>
                <c:pt idx="0">
                  <c:v>18.979842251582465</c:v>
                </c:pt>
                <c:pt idx="1">
                  <c:v>25.301986553832982</c:v>
                </c:pt>
                <c:pt idx="2">
                  <c:v>26.854261215206993</c:v>
                </c:pt>
                <c:pt idx="3">
                  <c:v>26.424492982982077</c:v>
                </c:pt>
                <c:pt idx="4">
                  <c:v>30.885733154762562</c:v>
                </c:pt>
                <c:pt idx="5">
                  <c:v>28.641382732898062</c:v>
                </c:pt>
                <c:pt idx="6">
                  <c:v>29.02318271119843</c:v>
                </c:pt>
                <c:pt idx="7">
                  <c:v>29.70863622230706</c:v>
                </c:pt>
                <c:pt idx="8">
                  <c:v>26.355373914294685</c:v>
                </c:pt>
              </c:numCache>
            </c:numRef>
          </c:val>
          <c:extLst>
            <c:ext xmlns:c16="http://schemas.microsoft.com/office/drawing/2014/chart" uri="{C3380CC4-5D6E-409C-BE32-E72D297353CC}">
              <c16:uniqueId val="{00000001-F026-4F29-BFD8-611CEE73B189}"/>
            </c:ext>
          </c:extLst>
        </c:ser>
        <c:ser>
          <c:idx val="2"/>
          <c:order val="2"/>
          <c:tx>
            <c:strRef>
              <c:f>'Fg3-1'!$A$26</c:f>
              <c:strCache>
                <c:ptCount val="1"/>
                <c:pt idx="0">
                  <c:v>40 à 49 ans</c:v>
                </c:pt>
              </c:strCache>
            </c:strRef>
          </c:tx>
          <c:spPr>
            <a:solidFill>
              <a:srgbClr val="809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'Fg3-1'!$B$26:$J$26</c:f>
              <c:numCache>
                <c:formatCode>0.0</c:formatCode>
                <c:ptCount val="9"/>
                <c:pt idx="0">
                  <c:v>21.194387343904229</c:v>
                </c:pt>
                <c:pt idx="1">
                  <c:v>28.896144235680659</c:v>
                </c:pt>
                <c:pt idx="2">
                  <c:v>25.759376312581317</c:v>
                </c:pt>
                <c:pt idx="3">
                  <c:v>26.618306294749612</c:v>
                </c:pt>
                <c:pt idx="4">
                  <c:v>28.897842023900445</c:v>
                </c:pt>
                <c:pt idx="5">
                  <c:v>31.559684248073079</c:v>
                </c:pt>
                <c:pt idx="6">
                  <c:v>28.181925343811393</c:v>
                </c:pt>
                <c:pt idx="7">
                  <c:v>28.805774536466718</c:v>
                </c:pt>
                <c:pt idx="8">
                  <c:v>26.935057163038927</c:v>
                </c:pt>
              </c:numCache>
            </c:numRef>
          </c:val>
          <c:extLst>
            <c:ext xmlns:c16="http://schemas.microsoft.com/office/drawing/2014/chart" uri="{C3380CC4-5D6E-409C-BE32-E72D297353CC}">
              <c16:uniqueId val="{00000002-F026-4F29-BFD8-611CEE73B189}"/>
            </c:ext>
          </c:extLst>
        </c:ser>
        <c:ser>
          <c:idx val="3"/>
          <c:order val="3"/>
          <c:tx>
            <c:strRef>
              <c:f>'Fg3-1'!$A$27</c:f>
              <c:strCache>
                <c:ptCount val="1"/>
                <c:pt idx="0">
                  <c:v>50 à 59 ans</c:v>
                </c:pt>
              </c:strCache>
            </c:strRef>
          </c:tx>
          <c:spPr>
            <a:solidFill>
              <a:srgbClr val="90B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'Fg3-1'!$B$27:$J$27</c:f>
              <c:numCache>
                <c:formatCode>0.0</c:formatCode>
                <c:ptCount val="9"/>
                <c:pt idx="0">
                  <c:v>13.751596048139527</c:v>
                </c:pt>
                <c:pt idx="1">
                  <c:v>14.099493352844542</c:v>
                </c:pt>
                <c:pt idx="2">
                  <c:v>16.143853789966499</c:v>
                </c:pt>
                <c:pt idx="3">
                  <c:v>14.240746808703472</c:v>
                </c:pt>
                <c:pt idx="4">
                  <c:v>12.662290944912394</c:v>
                </c:pt>
                <c:pt idx="5">
                  <c:v>13.465982227322778</c:v>
                </c:pt>
                <c:pt idx="6">
                  <c:v>12.640471512770137</c:v>
                </c:pt>
                <c:pt idx="7">
                  <c:v>13.721608463442761</c:v>
                </c:pt>
                <c:pt idx="8">
                  <c:v>13.9624728573671</c:v>
                </c:pt>
              </c:numCache>
            </c:numRef>
          </c:val>
          <c:extLst>
            <c:ext xmlns:c16="http://schemas.microsoft.com/office/drawing/2014/chart" uri="{C3380CC4-5D6E-409C-BE32-E72D297353CC}">
              <c16:uniqueId val="{00000003-F026-4F29-BFD8-611CEE73B189}"/>
            </c:ext>
          </c:extLst>
        </c:ser>
        <c:ser>
          <c:idx val="4"/>
          <c:order val="4"/>
          <c:tx>
            <c:strRef>
              <c:f>'Fg3-1'!$A$28</c:f>
              <c:strCache>
                <c:ptCount val="1"/>
                <c:pt idx="0">
                  <c:v>60 ans et plus</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'Fg3-1'!$B$23:$J$23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'Fg3-1'!$B$28:$J$28</c:f>
              <c:numCache>
                <c:formatCode>0.0</c:formatCode>
                <c:ptCount val="9"/>
                <c:pt idx="0">
                  <c:v>12.17841327912052</c:v>
                </c:pt>
                <c:pt idx="1">
                  <c:v>9.5144746469345769</c:v>
                </c:pt>
                <c:pt idx="2">
                  <c:v>12.31854363660578</c:v>
                </c:pt>
                <c:pt idx="3">
                  <c:v>9.9465270467173745</c:v>
                </c:pt>
                <c:pt idx="4">
                  <c:v>6.9277341804376462</c:v>
                </c:pt>
                <c:pt idx="5">
                  <c:v>6.9031962903801123</c:v>
                </c:pt>
                <c:pt idx="6">
                  <c:v>6.7721021611001966</c:v>
                </c:pt>
                <c:pt idx="7">
                  <c:v>8.3973221138140985</c:v>
                </c:pt>
                <c:pt idx="8">
                  <c:v>9.5304569772917542</c:v>
                </c:pt>
              </c:numCache>
            </c:numRef>
          </c:val>
          <c:extLst>
            <c:ext xmlns:c16="http://schemas.microsoft.com/office/drawing/2014/chart" uri="{C3380CC4-5D6E-409C-BE32-E72D297353CC}">
              <c16:uniqueId val="{00000004-F026-4F29-BFD8-611CEE73B189}"/>
            </c:ext>
          </c:extLst>
        </c:ser>
        <c:dLbls>
          <c:showLegendKey val="0"/>
          <c:showVal val="0"/>
          <c:showCatName val="0"/>
          <c:showSerName val="0"/>
          <c:showPercent val="0"/>
          <c:showBubbleSize val="0"/>
        </c:dLbls>
        <c:gapWidth val="59"/>
        <c:overlap val="100"/>
        <c:axId val="875313800"/>
        <c:axId val="875315112"/>
      </c:barChart>
      <c:catAx>
        <c:axId val="875313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75315112"/>
        <c:crosses val="autoZero"/>
        <c:auto val="1"/>
        <c:lblAlgn val="ctr"/>
        <c:lblOffset val="100"/>
        <c:noMultiLvlLbl val="0"/>
      </c:catAx>
      <c:valAx>
        <c:axId val="875315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75313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93771872265969E-2"/>
          <c:y val="5.100183612347034E-2"/>
          <c:w val="0.91916647667251383"/>
          <c:h val="0.64106690852125159"/>
        </c:manualLayout>
      </c:layout>
      <c:barChart>
        <c:barDir val="col"/>
        <c:grouping val="clustered"/>
        <c:varyColors val="0"/>
        <c:ser>
          <c:idx val="0"/>
          <c:order val="0"/>
          <c:tx>
            <c:strRef>
              <c:f>'Fg3-2'!$A$26</c:f>
              <c:strCache>
                <c:ptCount val="1"/>
                <c:pt idx="0">
                  <c:v>Moins de 30 ans</c:v>
                </c:pt>
              </c:strCache>
            </c:strRef>
          </c:tx>
          <c:spPr>
            <a:solidFill>
              <a:srgbClr val="0000BE"/>
            </a:solidFill>
            <a:ln>
              <a:noFill/>
            </a:ln>
            <a:effectLst/>
          </c:spPr>
          <c:invertIfNegative val="0"/>
          <c:dLbls>
            <c:dLbl>
              <c:idx val="0"/>
              <c:layout>
                <c:manualLayout>
                  <c:x val="-6.3567747326713445E-3"/>
                  <c:y val="-3.49040139616049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6B-4BB0-AE06-FE3479813A6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'Fg3-2'!$B$26:$J$26</c:f>
              <c:numCache>
                <c:formatCode>0.0</c:formatCode>
                <c:ptCount val="9"/>
                <c:pt idx="0">
                  <c:v>-3.2934595858469731</c:v>
                </c:pt>
                <c:pt idx="1">
                  <c:v>-3.7445725407995205</c:v>
                </c:pt>
                <c:pt idx="2">
                  <c:v>-6.3142679633316003</c:v>
                </c:pt>
                <c:pt idx="3">
                  <c:v>-6.6122437308781059</c:v>
                </c:pt>
                <c:pt idx="4">
                  <c:v>-3.9481822555150847</c:v>
                </c:pt>
                <c:pt idx="5">
                  <c:v>-5.1446093276801941</c:v>
                </c:pt>
                <c:pt idx="6">
                  <c:v>-3.6245262851034883</c:v>
                </c:pt>
                <c:pt idx="7">
                  <c:v>-4.4542824411176483</c:v>
                </c:pt>
                <c:pt idx="8">
                  <c:v>-4.4984950648215092</c:v>
                </c:pt>
              </c:numCache>
            </c:numRef>
          </c:val>
          <c:extLst>
            <c:ext xmlns:c16="http://schemas.microsoft.com/office/drawing/2014/chart" uri="{C3380CC4-5D6E-409C-BE32-E72D297353CC}">
              <c16:uniqueId val="{00000001-F86B-4BB0-AE06-FE3479813A6B}"/>
            </c:ext>
          </c:extLst>
        </c:ser>
        <c:ser>
          <c:idx val="1"/>
          <c:order val="1"/>
          <c:tx>
            <c:strRef>
              <c:f>'Fg3-2'!$A$27</c:f>
              <c:strCache>
                <c:ptCount val="1"/>
                <c:pt idx="0">
                  <c:v>30 à 39 ans</c:v>
                </c:pt>
              </c:strCache>
            </c:strRef>
          </c:tx>
          <c:spPr>
            <a:solidFill>
              <a:srgbClr val="4050FF"/>
            </a:solidFill>
            <a:ln>
              <a:noFill/>
            </a:ln>
            <a:effectLst/>
          </c:spPr>
          <c:invertIfNegative val="0"/>
          <c:dLbls>
            <c:dLbl>
              <c:idx val="1"/>
              <c:layout>
                <c:manualLayout>
                  <c:x val="8.3799309113687919E-3"/>
                  <c:y val="-3.80591169559302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6B-4BB0-AE06-FE3479813A6B}"/>
                </c:ext>
              </c:extLst>
            </c:dLbl>
            <c:dLbl>
              <c:idx val="3"/>
              <c:layout>
                <c:manualLayout>
                  <c:x val="4.7675810495035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6B-4BB0-AE06-FE3479813A6B}"/>
                </c:ext>
              </c:extLst>
            </c:dLbl>
            <c:dLbl>
              <c:idx val="7"/>
              <c:layout>
                <c:manualLayout>
                  <c:x val="3.1783873663356723E-3"/>
                  <c:y val="-3.4904013961605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6B-4BB0-AE06-FE3479813A6B}"/>
                </c:ext>
              </c:extLst>
            </c:dLbl>
            <c:dLbl>
              <c:idx val="8"/>
              <c:layout>
                <c:manualLayout>
                  <c:x val="6.35677473267122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6B-4BB0-AE06-FE3479813A6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'Fg3-2'!$B$27:$J$27</c:f>
              <c:numCache>
                <c:formatCode>0.0</c:formatCode>
                <c:ptCount val="9"/>
                <c:pt idx="0">
                  <c:v>-4.2694345482780669</c:v>
                </c:pt>
                <c:pt idx="1">
                  <c:v>-4.1196934424943104</c:v>
                </c:pt>
                <c:pt idx="2">
                  <c:v>-3.6383854721905675</c:v>
                </c:pt>
                <c:pt idx="3">
                  <c:v>-3.2494799045321696</c:v>
                </c:pt>
                <c:pt idx="4">
                  <c:v>-1.0578195915279878</c:v>
                </c:pt>
                <c:pt idx="5">
                  <c:v>-1.7907471417176284</c:v>
                </c:pt>
                <c:pt idx="6">
                  <c:v>-1.6418765063850753</c:v>
                </c:pt>
                <c:pt idx="7">
                  <c:v>-1.8655988767404672</c:v>
                </c:pt>
                <c:pt idx="8">
                  <c:v>-2.7605969428922621</c:v>
                </c:pt>
              </c:numCache>
            </c:numRef>
          </c:val>
          <c:extLst>
            <c:ext xmlns:c16="http://schemas.microsoft.com/office/drawing/2014/chart" uri="{C3380CC4-5D6E-409C-BE32-E72D297353CC}">
              <c16:uniqueId val="{00000006-F86B-4BB0-AE06-FE3479813A6B}"/>
            </c:ext>
          </c:extLst>
        </c:ser>
        <c:ser>
          <c:idx val="2"/>
          <c:order val="2"/>
          <c:tx>
            <c:strRef>
              <c:f>'Fg3-2'!$A$28</c:f>
              <c:strCache>
                <c:ptCount val="1"/>
                <c:pt idx="0">
                  <c:v>40 à 49 ans</c:v>
                </c:pt>
              </c:strCache>
            </c:strRef>
          </c:tx>
          <c:spPr>
            <a:solidFill>
              <a:srgbClr val="8090FF"/>
            </a:solidFill>
            <a:ln>
              <a:noFill/>
            </a:ln>
            <a:effectLst/>
          </c:spPr>
          <c:invertIfNegative val="0"/>
          <c:dLbls>
            <c:dLbl>
              <c:idx val="0"/>
              <c:layout>
                <c:manualLayout>
                  <c:x val="3.178387366335672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6B-4BB0-AE06-FE3479813A6B}"/>
                </c:ext>
              </c:extLst>
            </c:dLbl>
            <c:dLbl>
              <c:idx val="1"/>
              <c:layout>
                <c:manualLayout>
                  <c:x val="4.7675810495034793E-3"/>
                  <c:y val="-3.4904013961605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6B-4BB0-AE06-FE3479813A6B}"/>
                </c:ext>
              </c:extLst>
            </c:dLbl>
            <c:dLbl>
              <c:idx val="2"/>
              <c:layout>
                <c:manualLayout>
                  <c:x val="3.178387366335672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6B-4BB0-AE06-FE3479813A6B}"/>
                </c:ext>
              </c:extLst>
            </c:dLbl>
            <c:dLbl>
              <c:idx val="3"/>
              <c:layout>
                <c:manualLayout>
                  <c:x val="3.178387366335672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6B-4BB0-AE06-FE3479813A6B}"/>
                </c:ext>
              </c:extLst>
            </c:dLbl>
            <c:dLbl>
              <c:idx val="4"/>
              <c:layout>
                <c:manualLayout>
                  <c:x val="-4.7675810495035669E-3"/>
                  <c:y val="1.599748826138637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6B-4BB0-AE06-FE3479813A6B}"/>
                </c:ext>
              </c:extLst>
            </c:dLbl>
            <c:dLbl>
              <c:idx val="5"/>
              <c:layout>
                <c:manualLayout>
                  <c:x val="3.1783873663356723E-3"/>
                  <c:y val="-6.98080279232111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6B-4BB0-AE06-FE3479813A6B}"/>
                </c:ext>
              </c:extLst>
            </c:dLbl>
            <c:dLbl>
              <c:idx val="6"/>
              <c:layout>
                <c:manualLayout>
                  <c:x val="4.767581049503508E-3"/>
                  <c:y val="3.19949765227727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6B-4BB0-AE06-FE3479813A6B}"/>
                </c:ext>
              </c:extLst>
            </c:dLbl>
            <c:dLbl>
              <c:idx val="7"/>
              <c:layout>
                <c:manualLayout>
                  <c:x val="-9.5351620990070159E-3"/>
                  <c:y val="-1.599748826138637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86B-4BB0-AE06-FE3479813A6B}"/>
                </c:ext>
              </c:extLst>
            </c:dLbl>
            <c:dLbl>
              <c:idx val="8"/>
              <c:layout>
                <c:manualLayout>
                  <c:x val="6.3567747326712283E-3"/>
                  <c:y val="1.047147902323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6B-4BB0-AE06-FE3479813A6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'Fg3-2'!$B$28:$J$28</c:f>
              <c:numCache>
                <c:formatCode>0.0</c:formatCode>
                <c:ptCount val="9"/>
                <c:pt idx="0">
                  <c:v>-3.3091310948844801</c:v>
                </c:pt>
                <c:pt idx="1">
                  <c:v>-1.5439974599889463</c:v>
                </c:pt>
                <c:pt idx="2">
                  <c:v>-1.2013634443669512</c:v>
                </c:pt>
                <c:pt idx="3">
                  <c:v>-0.73963343299103079</c:v>
                </c:pt>
                <c:pt idx="4">
                  <c:v>0.63341556172268476</c:v>
                </c:pt>
                <c:pt idx="5">
                  <c:v>-0.36353844082402048</c:v>
                </c:pt>
                <c:pt idx="6">
                  <c:v>-0.36119639359293171</c:v>
                </c:pt>
                <c:pt idx="7">
                  <c:v>0.66292567530395552</c:v>
                </c:pt>
                <c:pt idx="8">
                  <c:v>-0.88611383953081535</c:v>
                </c:pt>
              </c:numCache>
            </c:numRef>
          </c:val>
          <c:extLst>
            <c:ext xmlns:c16="http://schemas.microsoft.com/office/drawing/2014/chart" uri="{C3380CC4-5D6E-409C-BE32-E72D297353CC}">
              <c16:uniqueId val="{00000010-F86B-4BB0-AE06-FE3479813A6B}"/>
            </c:ext>
          </c:extLst>
        </c:ser>
        <c:ser>
          <c:idx val="3"/>
          <c:order val="3"/>
          <c:tx>
            <c:strRef>
              <c:f>'Fg3-2'!$A$29</c:f>
              <c:strCache>
                <c:ptCount val="1"/>
                <c:pt idx="0">
                  <c:v>50 à 59 ans</c:v>
                </c:pt>
              </c:strCache>
            </c:strRef>
          </c:tx>
          <c:spPr>
            <a:solidFill>
              <a:srgbClr val="90B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'Fg3-2'!$B$29:$J$29</c:f>
              <c:numCache>
                <c:formatCode>0.0</c:formatCode>
                <c:ptCount val="9"/>
                <c:pt idx="0">
                  <c:v>-1.4008375807551214</c:v>
                </c:pt>
                <c:pt idx="1">
                  <c:v>3.4280956928426261E-2</c:v>
                </c:pt>
                <c:pt idx="2">
                  <c:v>6.5086596923467688E-2</c:v>
                </c:pt>
                <c:pt idx="3">
                  <c:v>0.30937707172146239</c:v>
                </c:pt>
                <c:pt idx="4">
                  <c:v>1.9607843137254901</c:v>
                </c:pt>
                <c:pt idx="5">
                  <c:v>1.7250973845297719</c:v>
                </c:pt>
                <c:pt idx="6">
                  <c:v>0.45590806894828872</c:v>
                </c:pt>
                <c:pt idx="7">
                  <c:v>0.71352225785018919</c:v>
                </c:pt>
                <c:pt idx="8">
                  <c:v>0.28184810148880385</c:v>
                </c:pt>
              </c:numCache>
            </c:numRef>
          </c:val>
          <c:extLst>
            <c:ext xmlns:c16="http://schemas.microsoft.com/office/drawing/2014/chart" uri="{C3380CC4-5D6E-409C-BE32-E72D297353CC}">
              <c16:uniqueId val="{00000011-F86B-4BB0-AE06-FE3479813A6B}"/>
            </c:ext>
          </c:extLst>
        </c:ser>
        <c:ser>
          <c:idx val="4"/>
          <c:order val="4"/>
          <c:tx>
            <c:strRef>
              <c:f>'Fg3-2'!$A$30</c:f>
              <c:strCache>
                <c:ptCount val="1"/>
                <c:pt idx="0">
                  <c:v>60 ans et plus</c:v>
                </c:pt>
              </c:strCache>
            </c:strRef>
          </c:tx>
          <c:spPr>
            <a:solidFill>
              <a:srgbClr val="B0E0FF"/>
            </a:solidFill>
            <a:ln>
              <a:noFill/>
            </a:ln>
            <a:effectLst/>
          </c:spPr>
          <c:invertIfNegative val="0"/>
          <c:dLbls>
            <c:dLbl>
              <c:idx val="0"/>
              <c:layout>
                <c:manualLayout>
                  <c:x val="4.767581049503508E-3"/>
                  <c:y val="-2.4432534938368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6B-4BB0-AE06-FE3479813A6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'Fg3-2'!$B$25:$J$25</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'Fg3-2'!$B$30:$J$30</c:f>
              <c:numCache>
                <c:formatCode>0.0</c:formatCode>
                <c:ptCount val="9"/>
                <c:pt idx="0">
                  <c:v>-1.5987414941098999</c:v>
                </c:pt>
                <c:pt idx="1">
                  <c:v>-1.9420929074482465</c:v>
                </c:pt>
                <c:pt idx="2">
                  <c:v>-1.5273114405044632</c:v>
                </c:pt>
                <c:pt idx="3">
                  <c:v>-2.0560875982562727</c:v>
                </c:pt>
                <c:pt idx="4">
                  <c:v>-2.044968438624863</c:v>
                </c:pt>
                <c:pt idx="5">
                  <c:v>-2.4490466798159107</c:v>
                </c:pt>
                <c:pt idx="6">
                  <c:v>-2.1127960470267508</c:v>
                </c:pt>
                <c:pt idx="7">
                  <c:v>-2.1059876118375773</c:v>
                </c:pt>
                <c:pt idx="8">
                  <c:v>-1.8667239100605266</c:v>
                </c:pt>
              </c:numCache>
            </c:numRef>
          </c:val>
          <c:extLst>
            <c:ext xmlns:c16="http://schemas.microsoft.com/office/drawing/2014/chart" uri="{C3380CC4-5D6E-409C-BE32-E72D297353CC}">
              <c16:uniqueId val="{00000013-F86B-4BB0-AE06-FE3479813A6B}"/>
            </c:ext>
          </c:extLst>
        </c:ser>
        <c:dLbls>
          <c:showLegendKey val="0"/>
          <c:showVal val="0"/>
          <c:showCatName val="0"/>
          <c:showSerName val="0"/>
          <c:showPercent val="0"/>
          <c:showBubbleSize val="0"/>
        </c:dLbls>
        <c:gapWidth val="195"/>
        <c:axId val="880550424"/>
        <c:axId val="880557968"/>
      </c:barChart>
      <c:catAx>
        <c:axId val="8805504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80557968"/>
        <c:crosses val="autoZero"/>
        <c:auto val="1"/>
        <c:lblAlgn val="ctr"/>
        <c:lblOffset val="100"/>
        <c:noMultiLvlLbl val="0"/>
      </c:catAx>
      <c:valAx>
        <c:axId val="880557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0550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'Fg4-1'!$A$25</c:f>
              <c:strCache>
                <c:ptCount val="1"/>
                <c:pt idx="0">
                  <c:v>Sous conditions de ressources exclusivement </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'Fg4-1'!$B$25:$J$25</c:f>
              <c:numCache>
                <c:formatCode>0.0</c:formatCode>
                <c:ptCount val="9"/>
                <c:pt idx="0">
                  <c:v>70.235618668596231</c:v>
                </c:pt>
                <c:pt idx="1">
                  <c:v>53.04000716999083</c:v>
                </c:pt>
                <c:pt idx="2">
                  <c:v>58.402239812461772</c:v>
                </c:pt>
                <c:pt idx="3">
                  <c:v>56.407756170947785</c:v>
                </c:pt>
                <c:pt idx="4">
                  <c:v>47.932787483548935</c:v>
                </c:pt>
                <c:pt idx="5">
                  <c:v>45.147792126277125</c:v>
                </c:pt>
                <c:pt idx="6">
                  <c:v>49.321520954934236</c:v>
                </c:pt>
                <c:pt idx="7">
                  <c:v>48.814917952832708</c:v>
                </c:pt>
                <c:pt idx="8">
                  <c:v>55.173078493833202</c:v>
                </c:pt>
              </c:numCache>
            </c:numRef>
          </c:val>
          <c:extLst>
            <c:ext xmlns:c16="http://schemas.microsoft.com/office/drawing/2014/chart" uri="{C3380CC4-5D6E-409C-BE32-E72D297353CC}">
              <c16:uniqueId val="{00000000-AD0E-4A6D-BD7C-438D8C7BE0AD}"/>
            </c:ext>
          </c:extLst>
        </c:ser>
        <c:ser>
          <c:idx val="1"/>
          <c:order val="1"/>
          <c:tx>
            <c:strRef>
              <c:f>'Fg4-1'!$A$26</c:f>
              <c:strCache>
                <c:ptCount val="1"/>
                <c:pt idx="0">
                  <c:v>Sous et sans conditions de ressources</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'Fg4-1'!$B$26:$J$26</c:f>
              <c:numCache>
                <c:formatCode>0.0</c:formatCode>
                <c:ptCount val="9"/>
                <c:pt idx="0">
                  <c:v>12.751673299565846</c:v>
                </c:pt>
                <c:pt idx="1">
                  <c:v>19.422057373715091</c:v>
                </c:pt>
                <c:pt idx="2">
                  <c:v>31.835433157516245</c:v>
                </c:pt>
                <c:pt idx="3">
                  <c:v>25.610826321947961</c:v>
                </c:pt>
                <c:pt idx="4">
                  <c:v>31.023486778318876</c:v>
                </c:pt>
                <c:pt idx="5">
                  <c:v>25.491381214185253</c:v>
                </c:pt>
                <c:pt idx="6">
                  <c:v>29.736890654378023</c:v>
                </c:pt>
                <c:pt idx="7">
                  <c:v>32.412564308302258</c:v>
                </c:pt>
                <c:pt idx="8">
                  <c:v>25.271012006861067</c:v>
                </c:pt>
              </c:numCache>
            </c:numRef>
          </c:val>
          <c:extLst>
            <c:ext xmlns:c16="http://schemas.microsoft.com/office/drawing/2014/chart" uri="{C3380CC4-5D6E-409C-BE32-E72D297353CC}">
              <c16:uniqueId val="{00000001-AD0E-4A6D-BD7C-438D8C7BE0AD}"/>
            </c:ext>
          </c:extLst>
        </c:ser>
        <c:ser>
          <c:idx val="2"/>
          <c:order val="2"/>
          <c:tx>
            <c:strRef>
              <c:f>'Fg4-1'!$A$27</c:f>
              <c:strCache>
                <c:ptCount val="1"/>
                <c:pt idx="0">
                  <c:v>Sans condition de ressources exclusivement</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'Fg4-1'!$B$24:$J$24</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'Fg4-1'!$B$27:$J$27</c:f>
              <c:numCache>
                <c:formatCode>0.0</c:formatCode>
                <c:ptCount val="9"/>
                <c:pt idx="0">
                  <c:v>17.012708031837917</c:v>
                </c:pt>
                <c:pt idx="1">
                  <c:v>27.537935456294083</c:v>
                </c:pt>
                <c:pt idx="2">
                  <c:v>9.762327030021984</c:v>
                </c:pt>
                <c:pt idx="3">
                  <c:v>17.981417507104254</c:v>
                </c:pt>
                <c:pt idx="4">
                  <c:v>21.043725738132192</c:v>
                </c:pt>
                <c:pt idx="5">
                  <c:v>29.360826659537619</c:v>
                </c:pt>
                <c:pt idx="6">
                  <c:v>20.941588390687745</c:v>
                </c:pt>
                <c:pt idx="7">
                  <c:v>18.772517738865027</c:v>
                </c:pt>
                <c:pt idx="8">
                  <c:v>19.555909499305727</c:v>
                </c:pt>
              </c:numCache>
            </c:numRef>
          </c:val>
          <c:extLst>
            <c:ext xmlns:c16="http://schemas.microsoft.com/office/drawing/2014/chart" uri="{C3380CC4-5D6E-409C-BE32-E72D297353CC}">
              <c16:uniqueId val="{00000002-AD0E-4A6D-BD7C-438D8C7BE0AD}"/>
            </c:ext>
          </c:extLst>
        </c:ser>
        <c:dLbls>
          <c:showLegendKey val="0"/>
          <c:showVal val="0"/>
          <c:showCatName val="0"/>
          <c:showSerName val="0"/>
          <c:showPercent val="0"/>
          <c:showBubbleSize val="0"/>
        </c:dLbls>
        <c:gapWidth val="59"/>
        <c:overlap val="100"/>
        <c:axId val="606370056"/>
        <c:axId val="606366448"/>
      </c:barChart>
      <c:catAx>
        <c:axId val="606370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606366448"/>
        <c:crosses val="autoZero"/>
        <c:auto val="1"/>
        <c:lblAlgn val="ctr"/>
        <c:lblOffset val="100"/>
        <c:noMultiLvlLbl val="0"/>
      </c:catAx>
      <c:valAx>
        <c:axId val="6063664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606370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'Fg4-2'!$A$27</c:f>
              <c:strCache>
                <c:ptCount val="1"/>
                <c:pt idx="0">
                  <c:v>Sous conditions de ressources exclusivement </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'Fg4-2'!$B$26:$J$26</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'Fg4-2'!$B$27:$J$27</c:f>
              <c:numCache>
                <c:formatCode>0.0</c:formatCode>
                <c:ptCount val="9"/>
                <c:pt idx="0">
                  <c:v>-3.3207897185934967</c:v>
                </c:pt>
                <c:pt idx="1">
                  <c:v>-3.0514583110181399</c:v>
                </c:pt>
                <c:pt idx="2">
                  <c:v>-3.6878067720928662</c:v>
                </c:pt>
                <c:pt idx="3">
                  <c:v>-3.9561690621887009</c:v>
                </c:pt>
                <c:pt idx="4">
                  <c:v>-2.1633294957749234</c:v>
                </c:pt>
                <c:pt idx="5">
                  <c:v>-3.091240238517003</c:v>
                </c:pt>
                <c:pt idx="6">
                  <c:v>-2.6511923392782433</c:v>
                </c:pt>
                <c:pt idx="7">
                  <c:v>-2.8303216310168802</c:v>
                </c:pt>
                <c:pt idx="8">
                  <c:v>-3.1924323495416398</c:v>
                </c:pt>
              </c:numCache>
            </c:numRef>
          </c:val>
          <c:extLst>
            <c:ext xmlns:c16="http://schemas.microsoft.com/office/drawing/2014/chart" uri="{C3380CC4-5D6E-409C-BE32-E72D297353CC}">
              <c16:uniqueId val="{00000000-E698-4C68-B3E6-97EFC16D288A}"/>
            </c:ext>
          </c:extLst>
        </c:ser>
        <c:ser>
          <c:idx val="1"/>
          <c:order val="1"/>
          <c:tx>
            <c:strRef>
              <c:f>'Fg4-2'!$A$28</c:f>
              <c:strCache>
                <c:ptCount val="1"/>
                <c:pt idx="0">
                  <c:v>Sous et sans conditions de ressources</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'Fg4-2'!$B$26:$J$26</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'Fg4-2'!$B$28:$J$28</c:f>
              <c:numCache>
                <c:formatCode>0.0</c:formatCode>
                <c:ptCount val="9"/>
                <c:pt idx="0">
                  <c:v>-2.6716832640099408</c:v>
                </c:pt>
                <c:pt idx="1">
                  <c:v>-2.9773384763741562</c:v>
                </c:pt>
                <c:pt idx="2">
                  <c:v>-1.6103518096684384</c:v>
                </c:pt>
                <c:pt idx="3">
                  <c:v>-1.7829239953523777</c:v>
                </c:pt>
                <c:pt idx="4">
                  <c:v>0.24300178677784395</c:v>
                </c:pt>
                <c:pt idx="5">
                  <c:v>-0.54268956342967711</c:v>
                </c:pt>
                <c:pt idx="6">
                  <c:v>-1.3198183929891246E-2</c:v>
                </c:pt>
                <c:pt idx="7">
                  <c:v>-5.094058145035113E-2</c:v>
                </c:pt>
                <c:pt idx="8">
                  <c:v>-1.095676274412962</c:v>
                </c:pt>
              </c:numCache>
            </c:numRef>
          </c:val>
          <c:extLst>
            <c:ext xmlns:c16="http://schemas.microsoft.com/office/drawing/2014/chart" uri="{C3380CC4-5D6E-409C-BE32-E72D297353CC}">
              <c16:uniqueId val="{00000001-E698-4C68-B3E6-97EFC16D288A}"/>
            </c:ext>
          </c:extLst>
        </c:ser>
        <c:ser>
          <c:idx val="2"/>
          <c:order val="2"/>
          <c:tx>
            <c:strRef>
              <c:f>'Fg4-2'!$A$29</c:f>
              <c:strCache>
                <c:ptCount val="1"/>
                <c:pt idx="0">
                  <c:v>Sans condition de ressources exclusivement</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'Fg4-2'!$B$26:$J$26</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'Fg4-2'!$B$29:$J$29</c:f>
              <c:numCache>
                <c:formatCode>0.0</c:formatCode>
                <c:ptCount val="9"/>
                <c:pt idx="0">
                  <c:v>-1.6098237171104253</c:v>
                </c:pt>
                <c:pt idx="1">
                  <c:v>-0.87354667394622232</c:v>
                </c:pt>
                <c:pt idx="2">
                  <c:v>0.24439597403621266</c:v>
                </c:pt>
                <c:pt idx="3">
                  <c:v>-3.2913205939865631E-2</c:v>
                </c:pt>
                <c:pt idx="4">
                  <c:v>0.67370945838697727</c:v>
                </c:pt>
                <c:pt idx="5">
                  <c:v>-9.6238777635690081E-2</c:v>
                </c:pt>
                <c:pt idx="6">
                  <c:v>-0.63695453783547207</c:v>
                </c:pt>
                <c:pt idx="7">
                  <c:v>0.64527012778879</c:v>
                </c:pt>
                <c:pt idx="8">
                  <c:v>-0.33011955906350948</c:v>
                </c:pt>
              </c:numCache>
            </c:numRef>
          </c:val>
          <c:extLst>
            <c:ext xmlns:c16="http://schemas.microsoft.com/office/drawing/2014/chart" uri="{C3380CC4-5D6E-409C-BE32-E72D297353CC}">
              <c16:uniqueId val="{00000002-E698-4C68-B3E6-97EFC16D288A}"/>
            </c:ext>
          </c:extLst>
        </c:ser>
        <c:dLbls>
          <c:showLegendKey val="0"/>
          <c:showVal val="0"/>
          <c:showCatName val="0"/>
          <c:showSerName val="0"/>
          <c:showPercent val="0"/>
          <c:showBubbleSize val="0"/>
        </c:dLbls>
        <c:gapWidth val="195"/>
        <c:axId val="374581608"/>
        <c:axId val="374575376"/>
      </c:barChart>
      <c:catAx>
        <c:axId val="3745816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374575376"/>
        <c:crosses val="autoZero"/>
        <c:auto val="1"/>
        <c:lblAlgn val="ctr"/>
        <c:lblOffset val="100"/>
        <c:noMultiLvlLbl val="0"/>
      </c:catAx>
      <c:valAx>
        <c:axId val="3745753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374581608"/>
        <c:crosses val="autoZero"/>
        <c:crossBetween val="between"/>
      </c:valAx>
      <c:spPr>
        <a:noFill/>
        <a:ln>
          <a:noFill/>
        </a:ln>
        <a:effectLst/>
      </c:spPr>
    </c:plotArea>
    <c:legend>
      <c:legendPos val="b"/>
      <c:layout>
        <c:manualLayout>
          <c:xMode val="edge"/>
          <c:yMode val="edge"/>
          <c:x val="9.5640136012022245E-2"/>
          <c:y val="0.86550675817929179"/>
          <c:w val="0.85269510176663277"/>
          <c:h val="0.109537805100565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'Fg5-1'!$B$23:$B$24</c:f>
              <c:strCache>
                <c:ptCount val="2"/>
                <c:pt idx="0">
                  <c:v>Revenus</c:v>
                </c:pt>
                <c:pt idx="1">
                  <c:v>1ère tranche</c:v>
                </c:pt>
              </c:strCache>
            </c:strRef>
          </c:tx>
          <c:spPr>
            <a:solidFill>
              <a:srgbClr val="0000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'Fg5-1'!$A$25:$A$33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'Fg5-1'!$B$25:$B$33</c:f>
              <c:numCache>
                <c:formatCode>0.0</c:formatCode>
                <c:ptCount val="9"/>
                <c:pt idx="0">
                  <c:v>57.352886784776416</c:v>
                </c:pt>
                <c:pt idx="1">
                  <c:v>58.282025225656042</c:v>
                </c:pt>
                <c:pt idx="2">
                  <c:v>91.558372878487674</c:v>
                </c:pt>
                <c:pt idx="3">
                  <c:v>77.855486538586902</c:v>
                </c:pt>
                <c:pt idx="4">
                  <c:v>85.616150287396607</c:v>
                </c:pt>
                <c:pt idx="5">
                  <c:v>68.9595660749507</c:v>
                </c:pt>
                <c:pt idx="6">
                  <c:v>82.154882154882159</c:v>
                </c:pt>
                <c:pt idx="7">
                  <c:v>84.994173260082889</c:v>
                </c:pt>
                <c:pt idx="8">
                  <c:v>76.361453672378047</c:v>
                </c:pt>
              </c:numCache>
            </c:numRef>
          </c:val>
          <c:extLst>
            <c:ext xmlns:c16="http://schemas.microsoft.com/office/drawing/2014/chart" uri="{C3380CC4-5D6E-409C-BE32-E72D297353CC}">
              <c16:uniqueId val="{00000000-7C06-4AA5-8D22-8D0250D3D57E}"/>
            </c:ext>
          </c:extLst>
        </c:ser>
        <c:ser>
          <c:idx val="1"/>
          <c:order val="1"/>
          <c:tx>
            <c:strRef>
              <c:f>'Fg5-1'!$C$23:$C$24</c:f>
              <c:strCache>
                <c:ptCount val="2"/>
                <c:pt idx="0">
                  <c:v>Revenus</c:v>
                </c:pt>
                <c:pt idx="1">
                  <c:v>2ème tranche</c:v>
                </c:pt>
              </c:strCache>
            </c:strRef>
          </c:tx>
          <c:spPr>
            <a:solidFill>
              <a:srgbClr val="405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'Fg5-1'!$A$25:$A$33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'Fg5-1'!$C$25:$C$33</c:f>
              <c:numCache>
                <c:formatCode>0.0</c:formatCode>
                <c:ptCount val="9"/>
                <c:pt idx="0">
                  <c:v>10.223027702777674</c:v>
                </c:pt>
                <c:pt idx="1">
                  <c:v>12.632468852207031</c:v>
                </c:pt>
                <c:pt idx="2">
                  <c:v>4.7024065547415406</c:v>
                </c:pt>
                <c:pt idx="3">
                  <c:v>9.6376453935053696</c:v>
                </c:pt>
                <c:pt idx="4">
                  <c:v>9.0985560072900604</c:v>
                </c:pt>
                <c:pt idx="5">
                  <c:v>13.340729783037474</c:v>
                </c:pt>
                <c:pt idx="6">
                  <c:v>10.113480483850855</c:v>
                </c:pt>
                <c:pt idx="7">
                  <c:v>8.5990414355685232</c:v>
                </c:pt>
                <c:pt idx="8">
                  <c:v>9.6738783774763224</c:v>
                </c:pt>
              </c:numCache>
            </c:numRef>
          </c:val>
          <c:extLst>
            <c:ext xmlns:c16="http://schemas.microsoft.com/office/drawing/2014/chart" uri="{C3380CC4-5D6E-409C-BE32-E72D297353CC}">
              <c16:uniqueId val="{00000001-7C06-4AA5-8D22-8D0250D3D57E}"/>
            </c:ext>
          </c:extLst>
        </c:ser>
        <c:ser>
          <c:idx val="2"/>
          <c:order val="2"/>
          <c:tx>
            <c:strRef>
              <c:f>'Fg5-1'!$D$23:$D$24</c:f>
              <c:strCache>
                <c:ptCount val="2"/>
                <c:pt idx="0">
                  <c:v>Revenus</c:v>
                </c:pt>
                <c:pt idx="1">
                  <c:v>3ème tranche</c:v>
                </c:pt>
              </c:strCache>
            </c:strRef>
          </c:tx>
          <c:spPr>
            <a:solidFill>
              <a:srgbClr val="B0E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panose="020B0502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'Fg5-1'!$A$25:$A$33</c:f>
              <c:strCache>
                <c:ptCount val="9"/>
                <c:pt idx="0">
                  <c:v>Paris</c:v>
                </c:pt>
                <c:pt idx="1">
                  <c:v>Hauts-de-Seine</c:v>
                </c:pt>
                <c:pt idx="2">
                  <c:v>Seine-Saint-Denis</c:v>
                </c:pt>
                <c:pt idx="3">
                  <c:v>Val-de-Marne</c:v>
                </c:pt>
                <c:pt idx="4">
                  <c:v>Seine-et-Marne</c:v>
                </c:pt>
                <c:pt idx="5">
                  <c:v>Yvelines</c:v>
                </c:pt>
                <c:pt idx="6">
                  <c:v>Essonne</c:v>
                </c:pt>
                <c:pt idx="7">
                  <c:v>Val-d'Oise</c:v>
                </c:pt>
                <c:pt idx="8">
                  <c:v>Île-de-France</c:v>
                </c:pt>
              </c:strCache>
            </c:strRef>
          </c:cat>
          <c:val>
            <c:numRef>
              <c:f>'Fg5-1'!$D$25:$D$33</c:f>
              <c:numCache>
                <c:formatCode>0.0</c:formatCode>
                <c:ptCount val="9"/>
                <c:pt idx="0">
                  <c:v>32.424085512445906</c:v>
                </c:pt>
                <c:pt idx="1">
                  <c:v>29.085505922136925</c:v>
                </c:pt>
                <c:pt idx="2">
                  <c:v>3.7392205667707885</c:v>
                </c:pt>
                <c:pt idx="3">
                  <c:v>12.506868067907732</c:v>
                </c:pt>
                <c:pt idx="4">
                  <c:v>5.2852937053133324</c:v>
                </c:pt>
                <c:pt idx="5">
                  <c:v>17.699704142011836</c:v>
                </c:pt>
                <c:pt idx="6">
                  <c:v>7.7316373612669906</c:v>
                </c:pt>
                <c:pt idx="7">
                  <c:v>6.4067853043485874</c:v>
                </c:pt>
                <c:pt idx="8">
                  <c:v>13.964667950145637</c:v>
                </c:pt>
              </c:numCache>
            </c:numRef>
          </c:val>
          <c:extLst>
            <c:ext xmlns:c16="http://schemas.microsoft.com/office/drawing/2014/chart" uri="{C3380CC4-5D6E-409C-BE32-E72D297353CC}">
              <c16:uniqueId val="{00000002-7C06-4AA5-8D22-8D0250D3D57E}"/>
            </c:ext>
          </c:extLst>
        </c:ser>
        <c:dLbls>
          <c:showLegendKey val="0"/>
          <c:showVal val="0"/>
          <c:showCatName val="0"/>
          <c:showSerName val="0"/>
          <c:showPercent val="0"/>
          <c:showBubbleSize val="0"/>
        </c:dLbls>
        <c:gapWidth val="59"/>
        <c:overlap val="100"/>
        <c:axId val="880662928"/>
        <c:axId val="880654400"/>
      </c:barChart>
      <c:catAx>
        <c:axId val="880662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80654400"/>
        <c:crosses val="autoZero"/>
        <c:auto val="1"/>
        <c:lblAlgn val="ctr"/>
        <c:lblOffset val="100"/>
        <c:noMultiLvlLbl val="0"/>
      </c:catAx>
      <c:valAx>
        <c:axId val="8806544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crossAx val="880662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plotArea>
      <cx:plotAreaRegion>
        <cx:series layoutId="sunburst" uniqueId="{6DD8B2B1-4EDE-449D-82EB-B71DD4E52D2F}">
          <cx:tx>
            <cx:txData>
              <cx:f>_xlchart.v1.1</cx:f>
              <cx:v/>
            </cx:txData>
          </cx:tx>
          <cx:dataPt idx="0">
            <cx:spPr>
              <a:solidFill>
                <a:srgbClr val="61953D"/>
              </a:solidFill>
            </cx:spPr>
          </cx:dataPt>
          <cx:dataPt idx="5">
            <cx:spPr>
              <a:solidFill>
                <a:srgbClr val="95C674"/>
              </a:solidFill>
            </cx:spPr>
          </cx:dataPt>
          <cx:dataPt idx="12">
            <cx:spPr>
              <a:solidFill>
                <a:srgbClr val="B7CCFF"/>
              </a:solidFill>
            </cx:spPr>
          </cx:dataPt>
          <cx:dataPt idx="16">
            <cx:spPr>
              <a:solidFill>
                <a:srgbClr val="FFD347"/>
              </a:solidFill>
            </cx:spPr>
          </cx:dataPt>
          <cx:dataLabels pos="ctr">
            <cx:txPr>
              <a:bodyPr spcFirstLastPara="1" vertOverflow="ellipsis" horzOverflow="overflow" wrap="square" lIns="0" tIns="0" rIns="0" bIns="0" anchor="ctr" anchorCtr="1"/>
              <a:lstStyle/>
              <a:p>
                <a:pPr algn="ctr" rtl="0">
                  <a:defRPr sz="1400" baseline="0"/>
                </a:pPr>
                <a:endParaRPr lang="fr-FR" sz="1400" b="0" i="0" u="none" strike="noStrike" baseline="0">
                  <a:solidFill>
                    <a:sysClr val="window" lastClr="FFFFFF"/>
                  </a:solidFill>
                  <a:latin typeface="Calibri" panose="020F0502020204030204"/>
                </a:endParaRPr>
              </a:p>
            </cx:txPr>
            <cx:visibility seriesName="0" categoryName="1" value="0"/>
          </cx:dataLabels>
          <cx:dataId val="0"/>
        </cx:series>
      </cx:plotAreaRegion>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_xlchart.v1.5</cx:f>
      </cx:numDim>
    </cx:data>
  </cx:chartData>
  <cx:chart>
    <cx:plotArea>
      <cx:plotAreaRegion>
        <cx:plotSurface>
          <cx:spPr>
            <a:ln>
              <a:noFill/>
            </a:ln>
          </cx:spPr>
        </cx:plotSurface>
        <cx:series layoutId="sunburst" uniqueId="{1CC35BC8-6880-4FAA-BE82-D8A7D6F98980}">
          <cx:tx>
            <cx:txData>
              <cx:f>_xlchart.v1.4</cx:f>
              <cx:v>Ratio</cx:v>
            </cx:txData>
          </cx:tx>
          <cx:spPr>
            <a:solidFill>
              <a:srgbClr val="61953D"/>
            </a:solidFill>
          </cx:spPr>
          <cx:dataPt idx="0">
            <cx:spPr>
              <a:solidFill>
                <a:srgbClr val="61953D"/>
              </a:solidFill>
            </cx:spPr>
          </cx:dataPt>
          <cx:dataPt idx="5">
            <cx:spPr>
              <a:solidFill>
                <a:srgbClr val="95C674"/>
              </a:solidFill>
            </cx:spPr>
          </cx:dataPt>
          <cx:dataPt idx="12">
            <cx:spPr>
              <a:solidFill>
                <a:srgbClr val="B7CCFF"/>
              </a:solidFill>
            </cx:spPr>
          </cx:dataPt>
          <cx:dataPt idx="16">
            <cx:spPr>
              <a:solidFill>
                <a:srgbClr val="FFD347"/>
              </a:solidFill>
            </cx:spPr>
          </cx:dataPt>
          <cx:dataLabels pos="ctr">
            <cx:txPr>
              <a:bodyPr spcFirstLastPara="1" vertOverflow="ellipsis" horzOverflow="overflow" wrap="square" lIns="0" tIns="0" rIns="0" bIns="0" anchor="ctr" anchorCtr="1"/>
              <a:lstStyle/>
              <a:p>
                <a:pPr algn="ctr" rtl="0">
                  <a:defRPr sz="1400"/>
                </a:pPr>
                <a:endParaRPr lang="fr-FR" sz="1400" b="0" i="0" u="none" strike="noStrike" baseline="0">
                  <a:solidFill>
                    <a:sysClr val="window" lastClr="FFFFFF"/>
                  </a:solidFill>
                  <a:latin typeface="Calibri" panose="020F0502020204030204"/>
                </a:endParaRPr>
              </a:p>
            </cx:txPr>
            <cx:visibility seriesName="0" categoryName="1" value="0"/>
            <cx:dataLabel idx="0">
              <cx:txPr>
                <a:bodyPr spcFirstLastPara="1" vertOverflow="ellipsis" horzOverflow="overflow" wrap="square" lIns="0" tIns="0" rIns="0" bIns="0" anchor="ctr" anchorCtr="1"/>
                <a:lstStyle/>
                <a:p>
                  <a:pPr algn="ctr" rtl="0">
                    <a:defRPr/>
                  </a:pPr>
                  <a:r>
                    <a:rPr lang="fr-FR" sz="1200" b="0" i="0" u="none" strike="noStrike" baseline="0">
                      <a:solidFill>
                        <a:sysClr val="window" lastClr="FFFFFF"/>
                      </a:solidFill>
                      <a:latin typeface="Calibri" panose="020F0502020204030204"/>
                    </a:rPr>
                    <a:t>Paje </a:t>
                  </a:r>
                </a:p>
              </cx:txPr>
              <cx:visibility seriesName="0" categoryName="1" value="0"/>
            </cx:dataLabel>
          </cx:dataLabels>
          <cx:dataId val="0"/>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microsoft.com/office/2014/relationships/chartEx" Target="../charts/chartEx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microsoft.com/office/2014/relationships/chartEx" Target="../charts/chartEx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19049</xdr:rowOff>
    </xdr:from>
    <xdr:to>
      <xdr:col>11</xdr:col>
      <xdr:colOff>409575</xdr:colOff>
      <xdr:row>17</xdr:row>
      <xdr:rowOff>171450</xdr:rowOff>
    </xdr:to>
    <xdr:graphicFrame macro="">
      <xdr:nvGraphicFramePr>
        <xdr:cNvPr id="2" name="Graphique 1">
          <a:extLst>
            <a:ext uri="{FF2B5EF4-FFF2-40B4-BE49-F238E27FC236}">
              <a16:creationId xmlns:a16="http://schemas.microsoft.com/office/drawing/2014/main" id="{6ED17C2D-46C3-4D77-ADFC-858E13439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85725</xdr:rowOff>
    </xdr:from>
    <xdr:to>
      <xdr:col>8</xdr:col>
      <xdr:colOff>333374</xdr:colOff>
      <xdr:row>18</xdr:row>
      <xdr:rowOff>142875</xdr:rowOff>
    </xdr:to>
    <xdr:graphicFrame macro="">
      <xdr:nvGraphicFramePr>
        <xdr:cNvPr id="2" name="Graphique 1">
          <a:extLst>
            <a:ext uri="{FF2B5EF4-FFF2-40B4-BE49-F238E27FC236}">
              <a16:creationId xmlns:a16="http://schemas.microsoft.com/office/drawing/2014/main" id="{C8F375F2-BAD0-42E3-83B3-5CE0C2221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152399</xdr:rowOff>
    </xdr:from>
    <xdr:to>
      <xdr:col>8</xdr:col>
      <xdr:colOff>23815</xdr:colOff>
      <xdr:row>19</xdr:row>
      <xdr:rowOff>76200</xdr:rowOff>
    </xdr:to>
    <xdr:graphicFrame macro="">
      <xdr:nvGraphicFramePr>
        <xdr:cNvPr id="2" name="Graphique 1">
          <a:extLst>
            <a:ext uri="{FF2B5EF4-FFF2-40B4-BE49-F238E27FC236}">
              <a16:creationId xmlns:a16="http://schemas.microsoft.com/office/drawing/2014/main" id="{A30D38AB-4890-41DE-A152-C2720968F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61912</xdr:colOff>
      <xdr:row>1</xdr:row>
      <xdr:rowOff>104775</xdr:rowOff>
    </xdr:from>
    <xdr:to>
      <xdr:col>7</xdr:col>
      <xdr:colOff>552451</xdr:colOff>
      <xdr:row>27</xdr:row>
      <xdr:rowOff>161925</xdr:rowOff>
    </xdr:to>
    <xdr:graphicFrame macro="">
      <xdr:nvGraphicFramePr>
        <xdr:cNvPr id="2" name="Graphique 1">
          <a:extLst>
            <a:ext uri="{FF2B5EF4-FFF2-40B4-BE49-F238E27FC236}">
              <a16:creationId xmlns:a16="http://schemas.microsoft.com/office/drawing/2014/main" id="{C82630EE-650F-4BD5-B567-FA081E09D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628649</xdr:colOff>
      <xdr:row>3</xdr:row>
      <xdr:rowOff>85724</xdr:rowOff>
    </xdr:from>
    <xdr:to>
      <xdr:col>10</xdr:col>
      <xdr:colOff>409575</xdr:colOff>
      <xdr:row>34</xdr:row>
      <xdr:rowOff>47625</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BB1AEEFD-FB81-48C8-98EF-4561273E9FF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8649" y="657224"/>
              <a:ext cx="8172451" cy="6134101"/>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8</xdr:col>
      <xdr:colOff>457199</xdr:colOff>
      <xdr:row>3</xdr:row>
      <xdr:rowOff>76200</xdr:rowOff>
    </xdr:from>
    <xdr:to>
      <xdr:col>10</xdr:col>
      <xdr:colOff>485774</xdr:colOff>
      <xdr:row>8</xdr:row>
      <xdr:rowOff>0</xdr:rowOff>
    </xdr:to>
    <xdr:sp macro="" textlink="">
      <xdr:nvSpPr>
        <xdr:cNvPr id="3" name="ZoneTexte 9">
          <a:extLst>
            <a:ext uri="{FF2B5EF4-FFF2-40B4-BE49-F238E27FC236}">
              <a16:creationId xmlns:a16="http://schemas.microsoft.com/office/drawing/2014/main" id="{265A816F-E0E0-4E76-91E7-B087F25F97EF}"/>
            </a:ext>
          </a:extLst>
        </xdr:cNvPr>
        <xdr:cNvSpPr txBox="1"/>
      </xdr:nvSpPr>
      <xdr:spPr>
        <a:xfrm>
          <a:off x="6886574" y="647700"/>
          <a:ext cx="1990725" cy="1066800"/>
        </a:xfrm>
        <a:prstGeom prst="rect">
          <a:avLst/>
        </a:prstGeom>
        <a:solidFill>
          <a:sysClr val="window" lastClr="FFFFFF"/>
        </a:solidFill>
        <a:ln w="9525" cmpd="sng">
          <a:solidFill>
            <a:srgbClr val="95C674"/>
          </a:solidFill>
        </a:ln>
        <a:effectLst/>
      </xdr:spPr>
      <xdr:txBody>
        <a:bodyPr wrap="square" rtlCol="0" anchor="t">
          <a:noAutofit/>
        </a:bodyPr>
        <a:lstStyle/>
        <a:p>
          <a:pPr>
            <a:spcAft>
              <a:spcPts val="0"/>
            </a:spcAft>
          </a:pPr>
          <a:r>
            <a:rPr lang="fr-FR" sz="1100" b="1">
              <a:solidFill>
                <a:srgbClr val="000000"/>
              </a:solidFill>
              <a:effectLst/>
              <a:latin typeface="Calibri" panose="020F0502020204030204" pitchFamily="34" charset="0"/>
              <a:ea typeface="+mn-ea"/>
              <a:cs typeface="+mn-cs"/>
            </a:rPr>
            <a:t>Enfance </a:t>
          </a:r>
          <a:r>
            <a:rPr lang="fr-FR" sz="1100" b="1">
              <a:solidFill>
                <a:sysClr val="windowText" lastClr="000000"/>
              </a:solidFill>
              <a:effectLst/>
              <a:latin typeface="Calibri" panose="020F0502020204030204" pitchFamily="34" charset="0"/>
              <a:ea typeface="+mn-ea"/>
              <a:cs typeface="+mn-cs"/>
            </a:rPr>
            <a:t>:</a:t>
          </a:r>
          <a:r>
            <a:rPr lang="fr-FR" sz="1050" b="1">
              <a:solidFill>
                <a:srgbClr val="FF0000"/>
              </a:solidFill>
              <a:effectLst/>
              <a:latin typeface="Calibri" panose="020F0502020204030204" pitchFamily="34" charset="0"/>
              <a:ea typeface="+mn-ea"/>
              <a:cs typeface="+mn-cs"/>
            </a:rPr>
            <a:t> - 0,3</a:t>
          </a:r>
        </a:p>
        <a:p>
          <a:pPr>
            <a:spcAft>
              <a:spcPts val="0"/>
            </a:spcAft>
          </a:pPr>
          <a:r>
            <a:rPr lang="fr-FR" sz="900">
              <a:solidFill>
                <a:srgbClr val="000000"/>
              </a:solidFill>
              <a:effectLst/>
              <a:latin typeface="Calibri" panose="020F0502020204030204" pitchFamily="34" charset="0"/>
              <a:ea typeface="+mn-ea"/>
              <a:cs typeface="+mn-cs"/>
            </a:rPr>
            <a:t>Ajpp : +</a:t>
          </a:r>
          <a:r>
            <a:rPr lang="fr-FR" sz="900" baseline="0">
              <a:solidFill>
                <a:srgbClr val="000000"/>
              </a:solidFill>
              <a:effectLst/>
              <a:latin typeface="Calibri" panose="020F0502020204030204" pitchFamily="34" charset="0"/>
              <a:ea typeface="+mn-ea"/>
              <a:cs typeface="+mn-cs"/>
            </a:rPr>
            <a:t> 10,5</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Aeeh : + 6,3</a:t>
          </a:r>
          <a:endParaRPr lang="fr-FR" sz="1200" baseline="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900" baseline="0">
              <a:solidFill>
                <a:sysClr val="windowText" lastClr="000000"/>
              </a:solidFill>
              <a:effectLst/>
              <a:latin typeface="Calibri" panose="020F0502020204030204" pitchFamily="34" charset="0"/>
              <a:ea typeface="+mn-ea"/>
              <a:cs typeface="+mn-cs"/>
            </a:rPr>
            <a:t>Asf :  </a:t>
          </a:r>
          <a:r>
            <a:rPr lang="fr-FR" sz="900" baseline="0">
              <a:solidFill>
                <a:srgbClr val="FF0000"/>
              </a:solidFill>
              <a:effectLst/>
              <a:latin typeface="Calibri" panose="020F0502020204030204" pitchFamily="34" charset="0"/>
              <a:ea typeface="+mn-ea"/>
              <a:cs typeface="+mn-cs"/>
            </a:rPr>
            <a:t>- 1,4</a:t>
          </a:r>
          <a:endParaRPr lang="fr-FR" sz="1200" baseline="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900" baseline="0">
              <a:solidFill>
                <a:sysClr val="windowText" lastClr="000000"/>
              </a:solidFill>
              <a:effectLst/>
              <a:latin typeface="Calibri" panose="020F0502020204030204" pitchFamily="34" charset="0"/>
              <a:ea typeface="+mn-ea"/>
              <a:cs typeface="+mn-cs"/>
            </a:rPr>
            <a:t>Ars :  </a:t>
          </a:r>
          <a:r>
            <a:rPr lang="fr-FR" sz="900" baseline="0">
              <a:solidFill>
                <a:srgbClr val="FF0000"/>
              </a:solidFill>
              <a:effectLst/>
              <a:latin typeface="Calibri" panose="020F0502020204030204" pitchFamily="34" charset="0"/>
              <a:ea typeface="+mn-ea"/>
              <a:cs typeface="+mn-cs"/>
            </a:rPr>
            <a:t>- 0,3</a:t>
          </a:r>
          <a:endParaRPr lang="fr-FR" sz="1200" baseline="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900" baseline="0">
              <a:solidFill>
                <a:sysClr val="windowText" lastClr="000000"/>
              </a:solidFill>
              <a:effectLst/>
              <a:latin typeface="Calibri" panose="020F0502020204030204" pitchFamily="34" charset="0"/>
              <a:ea typeface="+mn-ea"/>
              <a:cs typeface="+mn-cs"/>
            </a:rPr>
            <a:t>Af :  </a:t>
          </a:r>
          <a:r>
            <a:rPr lang="fr-FR" sz="900" baseline="0">
              <a:solidFill>
                <a:srgbClr val="FF0000"/>
              </a:solidFill>
              <a:effectLst/>
              <a:latin typeface="Calibri" panose="020F0502020204030204" pitchFamily="34" charset="0"/>
              <a:ea typeface="+mn-ea"/>
              <a:cs typeface="+mn-cs"/>
            </a:rPr>
            <a:t>- 0,7</a:t>
          </a:r>
          <a:endParaRPr lang="fr-FR" sz="1200" baseline="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900" baseline="0">
              <a:solidFill>
                <a:sysClr val="windowText" lastClr="000000"/>
              </a:solidFill>
              <a:effectLst/>
              <a:latin typeface="Calibri" panose="020F0502020204030204" pitchFamily="34" charset="0"/>
              <a:ea typeface="+mn-ea"/>
              <a:cs typeface="+mn-cs"/>
            </a:rPr>
            <a:t>Cf :  + 0,7</a:t>
          </a:r>
          <a:endParaRPr lang="fr-FR" sz="1200" baseline="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28575</xdr:colOff>
      <xdr:row>2</xdr:row>
      <xdr:rowOff>0</xdr:rowOff>
    </xdr:from>
    <xdr:to>
      <xdr:col>4</xdr:col>
      <xdr:colOff>66675</xdr:colOff>
      <xdr:row>6</xdr:row>
      <xdr:rowOff>0</xdr:rowOff>
    </xdr:to>
    <xdr:sp macro="" textlink="">
      <xdr:nvSpPr>
        <xdr:cNvPr id="4" name="ZoneTexte 7">
          <a:extLst>
            <a:ext uri="{FF2B5EF4-FFF2-40B4-BE49-F238E27FC236}">
              <a16:creationId xmlns:a16="http://schemas.microsoft.com/office/drawing/2014/main" id="{19CA4415-4FAB-4607-8B24-9D9D87057F09}"/>
            </a:ext>
          </a:extLst>
        </xdr:cNvPr>
        <xdr:cNvSpPr txBox="1"/>
      </xdr:nvSpPr>
      <xdr:spPr>
        <a:xfrm>
          <a:off x="1123950" y="381000"/>
          <a:ext cx="2324100" cy="771525"/>
        </a:xfrm>
        <a:prstGeom prst="rect">
          <a:avLst/>
        </a:prstGeom>
        <a:solidFill>
          <a:sysClr val="window" lastClr="FFFFFF"/>
        </a:solidFill>
        <a:ln w="9525" cmpd="sng">
          <a:solidFill>
            <a:srgbClr val="61953D"/>
          </a:solidFill>
        </a:ln>
        <a:effectLst/>
      </xdr:spPr>
      <xdr:txBody>
        <a:bodyPr wrap="square" rtlCol="0" anchor="t">
          <a:noAutofit/>
        </a:bodyPr>
        <a:lstStyle/>
        <a:p>
          <a:pPr>
            <a:spcAft>
              <a:spcPts val="0"/>
            </a:spcAft>
          </a:pPr>
          <a:r>
            <a:rPr lang="fr-FR" sz="1050" b="1">
              <a:solidFill>
                <a:srgbClr val="000000"/>
              </a:solidFill>
              <a:effectLst/>
              <a:latin typeface="Calibri" panose="020F0502020204030204" pitchFamily="34" charset="0"/>
              <a:ea typeface="+mn-ea"/>
              <a:cs typeface="+mn-cs"/>
            </a:rPr>
            <a:t>Paje :</a:t>
          </a:r>
          <a:r>
            <a:rPr lang="fr-FR" sz="1050" b="1">
              <a:solidFill>
                <a:srgbClr val="FF0000"/>
              </a:solidFill>
              <a:effectLst/>
              <a:latin typeface="Calibri" panose="020F0502020204030204" pitchFamily="34" charset="0"/>
              <a:ea typeface="+mn-ea"/>
              <a:cs typeface="+mn-cs"/>
            </a:rPr>
            <a:t> - 3,5</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Prime naissance ou adoption : + 0,3</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Allocation de base : </a:t>
          </a:r>
          <a:r>
            <a:rPr lang="fr-FR" sz="900">
              <a:solidFill>
                <a:srgbClr val="FF0000"/>
              </a:solidFill>
              <a:effectLst/>
              <a:latin typeface="Calibri" panose="020F0502020204030204" pitchFamily="34" charset="0"/>
              <a:ea typeface="+mn-ea"/>
              <a:cs typeface="+mn-cs"/>
            </a:rPr>
            <a:t>- 4,3</a:t>
          </a:r>
        </a:p>
        <a:p>
          <a:pPr>
            <a:spcAft>
              <a:spcPts val="0"/>
            </a:spcAft>
          </a:pPr>
          <a:r>
            <a:rPr lang="fr-FR" sz="900">
              <a:solidFill>
                <a:srgbClr val="000000"/>
              </a:solidFill>
              <a:effectLst/>
              <a:latin typeface="Calibri" panose="020F0502020204030204" pitchFamily="34" charset="0"/>
              <a:ea typeface="+mn-ea"/>
              <a:cs typeface="+mn-cs"/>
            </a:rPr>
            <a:t>Cmg : + 1,5</a:t>
          </a:r>
          <a:endParaRPr lang="fr-FR" sz="12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Prepare : </a:t>
          </a:r>
          <a:r>
            <a:rPr lang="fr-FR" sz="900">
              <a:solidFill>
                <a:srgbClr val="FF0000"/>
              </a:solidFill>
              <a:effectLst/>
              <a:latin typeface="Calibri" panose="020F0502020204030204" pitchFamily="34" charset="0"/>
              <a:ea typeface="+mn-ea"/>
              <a:cs typeface="+mn-cs"/>
            </a:rPr>
            <a:t>- 13,5</a:t>
          </a:r>
          <a:endParaRPr lang="fr-FR" sz="1200">
            <a:solidFill>
              <a:srgbClr val="FF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276225</xdr:colOff>
      <xdr:row>9</xdr:row>
      <xdr:rowOff>47625</xdr:rowOff>
    </xdr:from>
    <xdr:to>
      <xdr:col>2</xdr:col>
      <xdr:colOff>80010</xdr:colOff>
      <xdr:row>13</xdr:row>
      <xdr:rowOff>24765</xdr:rowOff>
    </xdr:to>
    <xdr:sp macro="" textlink="">
      <xdr:nvSpPr>
        <xdr:cNvPr id="5" name="ZoneTexte 10">
          <a:extLst>
            <a:ext uri="{FF2B5EF4-FFF2-40B4-BE49-F238E27FC236}">
              <a16:creationId xmlns:a16="http://schemas.microsoft.com/office/drawing/2014/main" id="{22B7D63C-63A5-4BE5-AB9E-37115334DC36}"/>
            </a:ext>
          </a:extLst>
        </xdr:cNvPr>
        <xdr:cNvSpPr txBox="1"/>
      </xdr:nvSpPr>
      <xdr:spPr>
        <a:xfrm>
          <a:off x="276225" y="1952625"/>
          <a:ext cx="1661160" cy="758190"/>
        </a:xfrm>
        <a:prstGeom prst="rect">
          <a:avLst/>
        </a:prstGeom>
        <a:solidFill>
          <a:sysClr val="window" lastClr="FFFFFF"/>
        </a:solidFill>
        <a:ln w="9525" cmpd="sng">
          <a:solidFill>
            <a:srgbClr val="B7CCFF"/>
          </a:solidFill>
        </a:ln>
        <a:effectLst/>
      </xdr:spPr>
      <xdr:txBody>
        <a:bodyPr wrap="square" rtlCol="0" anchor="t">
          <a:noAutofit/>
        </a:bodyPr>
        <a:lstStyle/>
        <a:p>
          <a:pPr>
            <a:spcAft>
              <a:spcPts val="0"/>
            </a:spcAft>
          </a:pPr>
          <a:r>
            <a:rPr lang="fr-FR" sz="1100" b="1">
              <a:solidFill>
                <a:schemeClr val="tx1"/>
              </a:solidFill>
              <a:effectLst/>
              <a:latin typeface="Calibri" panose="020F0502020204030204" pitchFamily="34" charset="0"/>
              <a:ea typeface="+mn-ea"/>
              <a:cs typeface="+mn-cs"/>
            </a:rPr>
            <a:t>Logement : </a:t>
          </a:r>
          <a:r>
            <a:rPr lang="fr-FR" sz="1100" b="1">
              <a:solidFill>
                <a:srgbClr val="FF0000"/>
              </a:solidFill>
              <a:effectLst/>
              <a:latin typeface="Calibri" panose="020F0502020204030204" pitchFamily="34" charset="0"/>
              <a:ea typeface="+mn-ea"/>
              <a:cs typeface="+mn-cs"/>
            </a:rPr>
            <a:t>- 8,4</a:t>
          </a:r>
          <a:endParaRPr lang="fr-FR" sz="120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Apl :  </a:t>
          </a:r>
          <a:r>
            <a:rPr lang="fr-FR" sz="900">
              <a:solidFill>
                <a:srgbClr val="FF0000"/>
              </a:solidFill>
              <a:effectLst/>
              <a:latin typeface="Calibri" panose="020F0502020204030204" pitchFamily="34" charset="0"/>
              <a:ea typeface="+mn-ea"/>
              <a:cs typeface="+mn-cs"/>
            </a:rPr>
            <a:t>- 7,1</a:t>
          </a:r>
        </a:p>
        <a:p>
          <a:pPr>
            <a:spcAft>
              <a:spcPts val="0"/>
            </a:spcAft>
          </a:pPr>
          <a:r>
            <a:rPr lang="fr-FR" sz="900">
              <a:solidFill>
                <a:schemeClr val="tx1"/>
              </a:solidFill>
              <a:effectLst/>
              <a:latin typeface="Calibri" panose="020F0502020204030204" pitchFamily="34" charset="0"/>
              <a:ea typeface="+mn-ea"/>
              <a:cs typeface="+mn-cs"/>
            </a:rPr>
            <a:t>Als :  </a:t>
          </a:r>
          <a:r>
            <a:rPr lang="fr-FR" sz="900">
              <a:solidFill>
                <a:srgbClr val="FF0000"/>
              </a:solidFill>
              <a:effectLst/>
              <a:latin typeface="Calibri" panose="020F0502020204030204" pitchFamily="34" charset="0"/>
              <a:ea typeface="+mn-ea"/>
              <a:cs typeface="+mn-cs"/>
            </a:rPr>
            <a:t>- 7,9</a:t>
          </a:r>
          <a:endParaRPr lang="fr-FR" sz="120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Alf :  </a:t>
          </a:r>
          <a:r>
            <a:rPr lang="fr-FR" sz="900">
              <a:solidFill>
                <a:srgbClr val="FF0000"/>
              </a:solidFill>
              <a:effectLst/>
              <a:latin typeface="Calibri" panose="020F0502020204030204" pitchFamily="34" charset="0"/>
              <a:ea typeface="+mn-ea"/>
              <a:cs typeface="+mn-cs"/>
            </a:rPr>
            <a:t>- 14,7</a:t>
          </a:r>
          <a:endParaRPr lang="fr-FR" sz="1200">
            <a:solidFill>
              <a:srgbClr val="FF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333375</xdr:colOff>
      <xdr:row>29</xdr:row>
      <xdr:rowOff>133350</xdr:rowOff>
    </xdr:from>
    <xdr:to>
      <xdr:col>3</xdr:col>
      <xdr:colOff>123825</xdr:colOff>
      <xdr:row>33</xdr:row>
      <xdr:rowOff>180975</xdr:rowOff>
    </xdr:to>
    <xdr:sp macro="" textlink="">
      <xdr:nvSpPr>
        <xdr:cNvPr id="6" name="ZoneTexte 11">
          <a:extLst>
            <a:ext uri="{FF2B5EF4-FFF2-40B4-BE49-F238E27FC236}">
              <a16:creationId xmlns:a16="http://schemas.microsoft.com/office/drawing/2014/main" id="{C3538D7D-0C94-4086-90E1-44282E4EE123}"/>
            </a:ext>
          </a:extLst>
        </xdr:cNvPr>
        <xdr:cNvSpPr txBox="1"/>
      </xdr:nvSpPr>
      <xdr:spPr>
        <a:xfrm>
          <a:off x="333375" y="5924550"/>
          <a:ext cx="2409825" cy="809625"/>
        </a:xfrm>
        <a:prstGeom prst="rect">
          <a:avLst/>
        </a:prstGeom>
        <a:solidFill>
          <a:sysClr val="window" lastClr="FFFFFF"/>
        </a:solidFill>
        <a:ln w="9525" cmpd="sng">
          <a:solidFill>
            <a:srgbClr val="FFC000"/>
          </a:solidFill>
        </a:ln>
        <a:effectLst/>
      </xdr:spPr>
      <xdr:txBody>
        <a:bodyPr wrap="square" rtlCol="0" anchor="t">
          <a:noAutofit/>
        </a:bodyPr>
        <a:lstStyle/>
        <a:p>
          <a:pPr>
            <a:spcAft>
              <a:spcPts val="0"/>
            </a:spcAft>
          </a:pPr>
          <a:r>
            <a:rPr lang="fr-FR" sz="1100" b="1">
              <a:solidFill>
                <a:schemeClr val="tx1"/>
              </a:solidFill>
              <a:effectLst/>
              <a:latin typeface="Calibri" panose="020F0502020204030204" pitchFamily="34" charset="0"/>
              <a:ea typeface="+mn-ea"/>
              <a:cs typeface="+mn-cs"/>
            </a:rPr>
            <a:t>Solidarité et insertion : </a:t>
          </a:r>
          <a:r>
            <a:rPr lang="fr-FR" sz="1100" b="1">
              <a:solidFill>
                <a:srgbClr val="FF0000"/>
              </a:solidFill>
              <a:effectLst/>
              <a:latin typeface="Calibri" panose="020F0502020204030204" pitchFamily="34" charset="0"/>
              <a:ea typeface="+mn-ea"/>
              <a:cs typeface="+mn-cs"/>
            </a:rPr>
            <a:t>- 0,9</a:t>
          </a:r>
          <a:endParaRPr lang="fr-FR" sz="120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Ppa : + 0,7</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Rsa :  </a:t>
          </a:r>
          <a:r>
            <a:rPr lang="fr-FR" sz="900">
              <a:solidFill>
                <a:srgbClr val="FF0000"/>
              </a:solidFill>
              <a:effectLst/>
              <a:latin typeface="Calibri" panose="020F0502020204030204" pitchFamily="34" charset="0"/>
              <a:ea typeface="+mn-ea"/>
              <a:cs typeface="+mn-cs"/>
            </a:rPr>
            <a:t>-</a:t>
          </a:r>
          <a:r>
            <a:rPr lang="fr-FR" sz="900" baseline="0">
              <a:solidFill>
                <a:srgbClr val="FF0000"/>
              </a:solidFill>
              <a:effectLst/>
              <a:latin typeface="Calibri" panose="020F0502020204030204" pitchFamily="34" charset="0"/>
              <a:ea typeface="+mn-ea"/>
              <a:cs typeface="+mn-cs"/>
            </a:rPr>
            <a:t> 4,6</a:t>
          </a:r>
          <a:endParaRPr lang="fr-FR" sz="120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900">
              <a:solidFill>
                <a:schemeClr val="tx1"/>
              </a:solidFill>
              <a:effectLst/>
              <a:latin typeface="Calibri" panose="020F0502020204030204" pitchFamily="34" charset="0"/>
              <a:ea typeface="+mn-ea"/>
              <a:cs typeface="+mn-cs"/>
            </a:rPr>
            <a:t>Aah :  +</a:t>
          </a:r>
          <a:r>
            <a:rPr lang="fr-FR" sz="900" baseline="0">
              <a:solidFill>
                <a:schemeClr val="tx1"/>
              </a:solidFill>
              <a:effectLst/>
              <a:latin typeface="Calibri" panose="020F0502020204030204" pitchFamily="34" charset="0"/>
              <a:ea typeface="+mn-ea"/>
              <a:cs typeface="+mn-cs"/>
            </a:rPr>
            <a:t> 1,7</a:t>
          </a:r>
          <a:endParaRPr lang="fr-FR" sz="1200">
            <a:solidFill>
              <a:schemeClr val="tx1"/>
            </a:solidFill>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Complément Aah : </a:t>
          </a:r>
          <a:r>
            <a:rPr lang="fr-FR" sz="900">
              <a:solidFill>
                <a:srgbClr val="FF0000"/>
              </a:solidFill>
              <a:effectLst/>
              <a:latin typeface="Calibri" panose="020F0502020204030204" pitchFamily="34" charset="0"/>
              <a:ea typeface="+mn-ea"/>
              <a:cs typeface="+mn-cs"/>
            </a:rPr>
            <a:t>- 1,3 </a:t>
          </a:r>
          <a:endParaRPr lang="fr-FR" sz="1200">
            <a:solidFill>
              <a:srgbClr val="FF0000"/>
            </a:solidFill>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590549</xdr:colOff>
      <xdr:row>1</xdr:row>
      <xdr:rowOff>38100</xdr:rowOff>
    </xdr:from>
    <xdr:to>
      <xdr:col>5</xdr:col>
      <xdr:colOff>495300</xdr:colOff>
      <xdr:row>2</xdr:row>
      <xdr:rowOff>95250</xdr:rowOff>
    </xdr:to>
    <xdr:sp macro="" textlink="">
      <xdr:nvSpPr>
        <xdr:cNvPr id="7" name="ZoneTexte 6">
          <a:extLst>
            <a:ext uri="{FF2B5EF4-FFF2-40B4-BE49-F238E27FC236}">
              <a16:creationId xmlns:a16="http://schemas.microsoft.com/office/drawing/2014/main" id="{068A0FED-2A13-41B6-9E6C-F469DD26CA5B}"/>
            </a:ext>
          </a:extLst>
        </xdr:cNvPr>
        <xdr:cNvSpPr txBox="1"/>
      </xdr:nvSpPr>
      <xdr:spPr>
        <a:xfrm>
          <a:off x="3971924" y="228600"/>
          <a:ext cx="666751"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Prepare</a:t>
          </a:r>
        </a:p>
      </xdr:txBody>
    </xdr:sp>
    <xdr:clientData/>
  </xdr:twoCellAnchor>
  <xdr:twoCellAnchor>
    <xdr:from>
      <xdr:col>5</xdr:col>
      <xdr:colOff>161925</xdr:colOff>
      <xdr:row>2</xdr:row>
      <xdr:rowOff>95250</xdr:rowOff>
    </xdr:from>
    <xdr:to>
      <xdr:col>5</xdr:col>
      <xdr:colOff>447675</xdr:colOff>
      <xdr:row>3</xdr:row>
      <xdr:rowOff>161925</xdr:rowOff>
    </xdr:to>
    <xdr:cxnSp macro="">
      <xdr:nvCxnSpPr>
        <xdr:cNvPr id="8" name="Connecteur droit 7">
          <a:extLst>
            <a:ext uri="{FF2B5EF4-FFF2-40B4-BE49-F238E27FC236}">
              <a16:creationId xmlns:a16="http://schemas.microsoft.com/office/drawing/2014/main" id="{4EC251C3-E1B6-4248-B157-0543C8D2330F}"/>
            </a:ext>
          </a:extLst>
        </xdr:cNvPr>
        <xdr:cNvCxnSpPr>
          <a:stCxn id="7" idx="2"/>
        </xdr:cNvCxnSpPr>
      </xdr:nvCxnSpPr>
      <xdr:spPr>
        <a:xfrm>
          <a:off x="4305300" y="476250"/>
          <a:ext cx="285750" cy="257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95250</xdr:colOff>
      <xdr:row>24</xdr:row>
      <xdr:rowOff>123825</xdr:rowOff>
    </xdr:from>
    <xdr:to>
      <xdr:col>1</xdr:col>
      <xdr:colOff>457200</xdr:colOff>
      <xdr:row>25</xdr:row>
      <xdr:rowOff>180974</xdr:rowOff>
    </xdr:to>
    <xdr:sp macro="" textlink="">
      <xdr:nvSpPr>
        <xdr:cNvPr id="9" name="ZoneTexte 8">
          <a:extLst>
            <a:ext uri="{FF2B5EF4-FFF2-40B4-BE49-F238E27FC236}">
              <a16:creationId xmlns:a16="http://schemas.microsoft.com/office/drawing/2014/main" id="{DC08B128-6519-4F78-8CC9-9B8969EA85CD}"/>
            </a:ext>
          </a:extLst>
        </xdr:cNvPr>
        <xdr:cNvSpPr txBox="1"/>
      </xdr:nvSpPr>
      <xdr:spPr>
        <a:xfrm>
          <a:off x="95250" y="4962525"/>
          <a:ext cx="1457325"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Complément Aah </a:t>
          </a:r>
        </a:p>
      </xdr:txBody>
    </xdr:sp>
    <xdr:clientData/>
  </xdr:twoCellAnchor>
  <xdr:twoCellAnchor>
    <xdr:from>
      <xdr:col>5</xdr:col>
      <xdr:colOff>581024</xdr:colOff>
      <xdr:row>0</xdr:row>
      <xdr:rowOff>180974</xdr:rowOff>
    </xdr:from>
    <xdr:to>
      <xdr:col>7</xdr:col>
      <xdr:colOff>323850</xdr:colOff>
      <xdr:row>3</xdr:row>
      <xdr:rowOff>19050</xdr:rowOff>
    </xdr:to>
    <xdr:sp macro="" textlink="">
      <xdr:nvSpPr>
        <xdr:cNvPr id="10" name="ZoneTexte 9">
          <a:extLst>
            <a:ext uri="{FF2B5EF4-FFF2-40B4-BE49-F238E27FC236}">
              <a16:creationId xmlns:a16="http://schemas.microsoft.com/office/drawing/2014/main" id="{8BE0B452-C518-4356-9696-1587C30070F7}"/>
            </a:ext>
          </a:extLst>
        </xdr:cNvPr>
        <xdr:cNvSpPr txBox="1"/>
      </xdr:nvSpPr>
      <xdr:spPr>
        <a:xfrm>
          <a:off x="4724399" y="180974"/>
          <a:ext cx="1266826" cy="40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0" lang="fr-FR" sz="900" b="0" i="0" u="none" strike="noStrike" kern="0" cap="none" spc="0" normalizeH="0" baseline="0" noProof="0">
              <a:ln>
                <a:noFill/>
              </a:ln>
              <a:solidFill>
                <a:srgbClr val="000000"/>
              </a:solidFill>
              <a:effectLst/>
              <a:uLnTx/>
              <a:uFillTx/>
              <a:latin typeface="Calibri" panose="020F0502020204030204" pitchFamily="34" charset="0"/>
              <a:ea typeface="+mn-ea"/>
              <a:cs typeface="+mn-cs"/>
            </a:rPr>
            <a:t>Prime naissance ou adoption </a:t>
          </a:r>
          <a:endParaRPr lang="fr-FR" sz="1100"/>
        </a:p>
      </xdr:txBody>
    </xdr:sp>
    <xdr:clientData/>
  </xdr:twoCellAnchor>
  <xdr:twoCellAnchor>
    <xdr:from>
      <xdr:col>5</xdr:col>
      <xdr:colOff>561975</xdr:colOff>
      <xdr:row>3</xdr:row>
      <xdr:rowOff>28575</xdr:rowOff>
    </xdr:from>
    <xdr:to>
      <xdr:col>6</xdr:col>
      <xdr:colOff>104775</xdr:colOff>
      <xdr:row>4</xdr:row>
      <xdr:rowOff>0</xdr:rowOff>
    </xdr:to>
    <xdr:cxnSp macro="">
      <xdr:nvCxnSpPr>
        <xdr:cNvPr id="11" name="Connecteur droit 10">
          <a:extLst>
            <a:ext uri="{FF2B5EF4-FFF2-40B4-BE49-F238E27FC236}">
              <a16:creationId xmlns:a16="http://schemas.microsoft.com/office/drawing/2014/main" id="{F289981C-9493-44FA-B254-8345A41543F9}"/>
            </a:ext>
          </a:extLst>
        </xdr:cNvPr>
        <xdr:cNvCxnSpPr/>
      </xdr:nvCxnSpPr>
      <xdr:spPr>
        <a:xfrm flipH="1">
          <a:off x="4705350" y="600075"/>
          <a:ext cx="304800"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457200</xdr:colOff>
      <xdr:row>24</xdr:row>
      <xdr:rowOff>180975</xdr:rowOff>
    </xdr:from>
    <xdr:to>
      <xdr:col>2</xdr:col>
      <xdr:colOff>171450</xdr:colOff>
      <xdr:row>25</xdr:row>
      <xdr:rowOff>19050</xdr:rowOff>
    </xdr:to>
    <xdr:cxnSp macro="">
      <xdr:nvCxnSpPr>
        <xdr:cNvPr id="12" name="Connecteur droit 11">
          <a:extLst>
            <a:ext uri="{FF2B5EF4-FFF2-40B4-BE49-F238E27FC236}">
              <a16:creationId xmlns:a16="http://schemas.microsoft.com/office/drawing/2014/main" id="{AC29B311-5917-4E71-81F9-BE34EAC880C3}"/>
            </a:ext>
          </a:extLst>
        </xdr:cNvPr>
        <xdr:cNvCxnSpPr/>
      </xdr:nvCxnSpPr>
      <xdr:spPr>
        <a:xfrm flipV="1">
          <a:off x="1552575" y="5019675"/>
          <a:ext cx="47625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638176</xdr:colOff>
      <xdr:row>32</xdr:row>
      <xdr:rowOff>0</xdr:rowOff>
    </xdr:from>
    <xdr:to>
      <xdr:col>8</xdr:col>
      <xdr:colOff>352426</xdr:colOff>
      <xdr:row>33</xdr:row>
      <xdr:rowOff>47625</xdr:rowOff>
    </xdr:to>
    <xdr:sp macro="" textlink="">
      <xdr:nvSpPr>
        <xdr:cNvPr id="13" name="ZoneTexte 12">
          <a:extLst>
            <a:ext uri="{FF2B5EF4-FFF2-40B4-BE49-F238E27FC236}">
              <a16:creationId xmlns:a16="http://schemas.microsoft.com/office/drawing/2014/main" id="{3369E77F-107B-4D97-A0D2-058D5F3B175E}"/>
            </a:ext>
          </a:extLst>
        </xdr:cNvPr>
        <xdr:cNvSpPr txBox="1"/>
      </xdr:nvSpPr>
      <xdr:spPr>
        <a:xfrm>
          <a:off x="6305551" y="6362700"/>
          <a:ext cx="4762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t>Aeeh</a:t>
          </a:r>
        </a:p>
      </xdr:txBody>
    </xdr:sp>
    <xdr:clientData/>
  </xdr:twoCellAnchor>
  <xdr:twoCellAnchor>
    <xdr:from>
      <xdr:col>7</xdr:col>
      <xdr:colOff>742950</xdr:colOff>
      <xdr:row>31</xdr:row>
      <xdr:rowOff>0</xdr:rowOff>
    </xdr:from>
    <xdr:to>
      <xdr:col>8</xdr:col>
      <xdr:colOff>123825</xdr:colOff>
      <xdr:row>32</xdr:row>
      <xdr:rowOff>0</xdr:rowOff>
    </xdr:to>
    <xdr:cxnSp macro="">
      <xdr:nvCxnSpPr>
        <xdr:cNvPr id="14" name="Connecteur droit 13">
          <a:extLst>
            <a:ext uri="{FF2B5EF4-FFF2-40B4-BE49-F238E27FC236}">
              <a16:creationId xmlns:a16="http://schemas.microsoft.com/office/drawing/2014/main" id="{8A7C360D-5FB1-48D0-AF4C-A208E5965437}"/>
            </a:ext>
          </a:extLst>
        </xdr:cNvPr>
        <xdr:cNvCxnSpPr/>
      </xdr:nvCxnSpPr>
      <xdr:spPr>
        <a:xfrm>
          <a:off x="6410325" y="6172200"/>
          <a:ext cx="14287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76201</xdr:colOff>
      <xdr:row>1</xdr:row>
      <xdr:rowOff>38101</xdr:rowOff>
    </xdr:from>
    <xdr:to>
      <xdr:col>8</xdr:col>
      <xdr:colOff>476250</xdr:colOff>
      <xdr:row>18</xdr:row>
      <xdr:rowOff>9525</xdr:rowOff>
    </xdr:to>
    <xdr:graphicFrame macro="">
      <xdr:nvGraphicFramePr>
        <xdr:cNvPr id="2" name="Graphique 1">
          <a:extLst>
            <a:ext uri="{FF2B5EF4-FFF2-40B4-BE49-F238E27FC236}">
              <a16:creationId xmlns:a16="http://schemas.microsoft.com/office/drawing/2014/main" id="{FCFFE575-D4C4-4B52-9AC0-775AA0C39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0.95669</cdr:x>
      <cdr:y>0.22633</cdr:y>
    </cdr:from>
    <cdr:to>
      <cdr:x>0.99268</cdr:x>
      <cdr:y>0.48532</cdr:y>
    </cdr:to>
    <cdr:sp macro="" textlink="">
      <cdr:nvSpPr>
        <cdr:cNvPr id="3" name="ZoneTexte 1">
          <a:extLst xmlns:a="http://schemas.openxmlformats.org/drawingml/2006/main">
            <a:ext uri="{FF2B5EF4-FFF2-40B4-BE49-F238E27FC236}">
              <a16:creationId xmlns:a16="http://schemas.microsoft.com/office/drawing/2014/main" id="{56E35E6C-4E70-4AC3-9ED4-992D3053C297}"/>
            </a:ext>
          </a:extLst>
        </cdr:cNvPr>
        <cdr:cNvSpPr txBox="1"/>
      </cdr:nvSpPr>
      <cdr:spPr>
        <a:xfrm xmlns:a="http://schemas.openxmlformats.org/drawingml/2006/main" rot="16200000">
          <a:off x="6981230" y="1328786"/>
          <a:ext cx="1068173" cy="2775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rgbClr val="336600"/>
              </a:solidFill>
            </a:rPr>
            <a:t>Taux d'évolution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723898</xdr:colOff>
      <xdr:row>2</xdr:row>
      <xdr:rowOff>161925</xdr:rowOff>
    </xdr:from>
    <xdr:to>
      <xdr:col>11</xdr:col>
      <xdr:colOff>1038225</xdr:colOff>
      <xdr:row>37</xdr:row>
      <xdr:rowOff>142875</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87FF0582-5B70-4413-842A-7F6C9599F24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23898" y="542925"/>
              <a:ext cx="10629902" cy="7124700"/>
            </a:xfrm>
            <a:prstGeom prst="rect">
              <a:avLst/>
            </a:prstGeom>
            <a:solidFill>
              <a:prstClr val="white"/>
            </a:solidFill>
            <a:ln w="1">
              <a:solidFill>
                <a:prstClr val="green"/>
              </a:solidFill>
            </a:ln>
          </xdr:spPr>
          <xdr:txBody>
            <a:bodyPr vertOverflow="clip" horzOverflow="clip"/>
            <a:lstStyle/>
            <a:p>
              <a:r>
                <a:rPr lang="fr-FR"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8</xdr:col>
      <xdr:colOff>704851</xdr:colOff>
      <xdr:row>5</xdr:row>
      <xdr:rowOff>161926</xdr:rowOff>
    </xdr:from>
    <xdr:to>
      <xdr:col>10</xdr:col>
      <xdr:colOff>552451</xdr:colOff>
      <xdr:row>8</xdr:row>
      <xdr:rowOff>238126</xdr:rowOff>
    </xdr:to>
    <xdr:sp macro="" textlink="">
      <xdr:nvSpPr>
        <xdr:cNvPr id="3" name="ZoneTexte 11">
          <a:extLst>
            <a:ext uri="{FF2B5EF4-FFF2-40B4-BE49-F238E27FC236}">
              <a16:creationId xmlns:a16="http://schemas.microsoft.com/office/drawing/2014/main" id="{842ADCF1-4394-4A83-A9D5-9932C92FFDD5}"/>
            </a:ext>
          </a:extLst>
        </xdr:cNvPr>
        <xdr:cNvSpPr txBox="1"/>
      </xdr:nvSpPr>
      <xdr:spPr>
        <a:xfrm>
          <a:off x="8305801" y="1114426"/>
          <a:ext cx="1828800" cy="800100"/>
        </a:xfrm>
        <a:prstGeom prst="rect">
          <a:avLst/>
        </a:prstGeom>
        <a:solidFill>
          <a:sysClr val="window" lastClr="FFFFFF"/>
        </a:solidFill>
        <a:ln w="9525" cmpd="sng">
          <a:solidFill>
            <a:srgbClr val="FFCD2D"/>
          </a:solidFill>
        </a:ln>
        <a:effectLst/>
      </xdr:spPr>
      <xdr:txBody>
        <a:bodyPr wrap="square" rtlCol="0" anchor="t">
          <a:noAutofit/>
        </a:bodyPr>
        <a:lstStyle/>
        <a:p>
          <a:pPr>
            <a:spcAft>
              <a:spcPts val="0"/>
            </a:spcAft>
          </a:pPr>
          <a:r>
            <a:rPr lang="fr-FR" sz="1050" b="1">
              <a:solidFill>
                <a:sysClr val="windowText" lastClr="000000"/>
              </a:solidFill>
              <a:effectLst/>
              <a:latin typeface="Calibri" panose="020F0502020204030204" pitchFamily="34" charset="0"/>
              <a:ea typeface="+mn-ea"/>
              <a:cs typeface="+mn-cs"/>
            </a:rPr>
            <a:t>Solidarité et insertion : + 0,7</a:t>
          </a:r>
        </a:p>
        <a:p>
          <a:pPr>
            <a:spcAft>
              <a:spcPts val="0"/>
            </a:spcAft>
          </a:pPr>
          <a:r>
            <a:rPr lang="fr-FR" sz="900">
              <a:solidFill>
                <a:sysClr val="windowText" lastClr="000000"/>
              </a:solidFill>
              <a:effectLst/>
              <a:latin typeface="Calibri" panose="020F0502020204030204" pitchFamily="34" charset="0"/>
              <a:ea typeface="+mn-ea"/>
              <a:cs typeface="+mn-cs"/>
            </a:rPr>
            <a:t>Ppa : - 0,6</a:t>
          </a:r>
        </a:p>
        <a:p>
          <a:pPr>
            <a:spcAft>
              <a:spcPts val="0"/>
            </a:spcAft>
          </a:pPr>
          <a:r>
            <a:rPr lang="fr-FR" sz="900">
              <a:solidFill>
                <a:sysClr val="windowText" lastClr="000000"/>
              </a:solidFill>
              <a:effectLst/>
              <a:latin typeface="Calibri" panose="020F0502020204030204" pitchFamily="34" charset="0"/>
              <a:ea typeface="+mn-ea"/>
              <a:cs typeface="+mn-cs"/>
            </a:rPr>
            <a:t>Rsa : + 0,6</a:t>
          </a:r>
        </a:p>
        <a:p>
          <a:pPr>
            <a:spcAft>
              <a:spcPts val="0"/>
            </a:spcAft>
          </a:pPr>
          <a:r>
            <a:rPr lang="fr-FR" sz="900">
              <a:solidFill>
                <a:sysClr val="windowText" lastClr="000000"/>
              </a:solidFill>
              <a:effectLst/>
              <a:latin typeface="Calibri" panose="020F0502020204030204" pitchFamily="34" charset="0"/>
              <a:ea typeface="+mn-ea"/>
              <a:cs typeface="+mn-cs"/>
            </a:rPr>
            <a:t>Aah : +</a:t>
          </a:r>
          <a:r>
            <a:rPr lang="fr-FR" sz="900" baseline="0">
              <a:solidFill>
                <a:sysClr val="windowText" lastClr="000000"/>
              </a:solidFill>
              <a:effectLst/>
              <a:latin typeface="Calibri" panose="020F0502020204030204" pitchFamily="34" charset="0"/>
              <a:ea typeface="+mn-ea"/>
              <a:cs typeface="+mn-cs"/>
            </a:rPr>
            <a:t> 2,3</a:t>
          </a:r>
          <a:endParaRPr lang="fr-FR" sz="900">
            <a:solidFill>
              <a:sysClr val="windowText" lastClr="000000"/>
            </a:solidFill>
            <a:effectLst/>
            <a:latin typeface="Calibri" panose="020F0502020204030204" pitchFamily="34" charset="0"/>
            <a:ea typeface="+mn-ea"/>
            <a:cs typeface="+mn-cs"/>
          </a:endParaRPr>
        </a:p>
        <a:p>
          <a:pPr>
            <a:spcAft>
              <a:spcPts val="0"/>
            </a:spcAft>
          </a:pPr>
          <a:r>
            <a:rPr lang="fr-FR" sz="900">
              <a:solidFill>
                <a:srgbClr val="000000"/>
              </a:solidFill>
              <a:effectLst/>
              <a:latin typeface="Calibri" panose="020F0502020204030204" pitchFamily="34" charset="0"/>
              <a:ea typeface="+mn-ea"/>
              <a:cs typeface="+mn-cs"/>
            </a:rPr>
            <a:t>Complément Aah : </a:t>
          </a:r>
          <a:r>
            <a:rPr lang="fr-FR" sz="900">
              <a:solidFill>
                <a:srgbClr val="FF0000"/>
              </a:solidFill>
              <a:effectLst/>
              <a:latin typeface="Calibri" panose="020F0502020204030204" pitchFamily="34" charset="0"/>
              <a:ea typeface="+mn-ea"/>
              <a:cs typeface="+mn-cs"/>
            </a:rPr>
            <a:t>- 2,5</a:t>
          </a:r>
          <a:endParaRPr lang="fr-FR" sz="1400">
            <a:solidFill>
              <a:srgbClr val="FF0000"/>
            </a:solidFill>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323850</xdr:colOff>
      <xdr:row>3</xdr:row>
      <xdr:rowOff>1</xdr:rowOff>
    </xdr:from>
    <xdr:to>
      <xdr:col>4</xdr:col>
      <xdr:colOff>361950</xdr:colOff>
      <xdr:row>7</xdr:row>
      <xdr:rowOff>47625</xdr:rowOff>
    </xdr:to>
    <xdr:sp macro="" textlink="">
      <xdr:nvSpPr>
        <xdr:cNvPr id="4" name="ZoneTexte 7">
          <a:extLst>
            <a:ext uri="{FF2B5EF4-FFF2-40B4-BE49-F238E27FC236}">
              <a16:creationId xmlns:a16="http://schemas.microsoft.com/office/drawing/2014/main" id="{486A3DFF-F74B-439A-8AAB-7AC285C9B32C}"/>
            </a:ext>
          </a:extLst>
        </xdr:cNvPr>
        <xdr:cNvSpPr txBox="1"/>
      </xdr:nvSpPr>
      <xdr:spPr>
        <a:xfrm>
          <a:off x="2028825" y="571501"/>
          <a:ext cx="2038350" cy="809624"/>
        </a:xfrm>
        <a:prstGeom prst="rect">
          <a:avLst/>
        </a:prstGeom>
        <a:solidFill>
          <a:sysClr val="window" lastClr="FFFFFF"/>
        </a:solidFill>
        <a:ln w="9525" cmpd="sng">
          <a:solidFill>
            <a:srgbClr val="95C674"/>
          </a:solidFill>
        </a:ln>
        <a:effectLst/>
      </xdr:spPr>
      <xdr:txBody>
        <a:bodyPr wrap="square" rtlCol="0" anchor="t">
          <a:noAutofit/>
        </a:bodyPr>
        <a:lstStyle/>
        <a:p>
          <a:pPr>
            <a:spcAft>
              <a:spcPts val="0"/>
            </a:spcAft>
          </a:pPr>
          <a:r>
            <a:rPr lang="fr-FR" sz="1050" b="1">
              <a:solidFill>
                <a:srgbClr val="000000"/>
              </a:solidFill>
              <a:effectLst/>
              <a:latin typeface="Calibri" panose="020F0502020204030204" pitchFamily="34" charset="0"/>
              <a:ea typeface="+mn-ea"/>
              <a:cs typeface="+mn-cs"/>
            </a:rPr>
            <a:t>Paje </a:t>
          </a:r>
          <a:r>
            <a:rPr lang="fr-FR" sz="1050" b="1">
              <a:solidFill>
                <a:schemeClr val="tx1"/>
              </a:solidFill>
              <a:effectLst/>
              <a:latin typeface="Calibri" panose="020F0502020204030204" pitchFamily="34" charset="0"/>
              <a:ea typeface="+mn-ea"/>
              <a:cs typeface="+mn-cs"/>
            </a:rPr>
            <a:t>: + 2,4</a:t>
          </a:r>
        </a:p>
        <a:p>
          <a:pPr>
            <a:spcAft>
              <a:spcPts val="0"/>
            </a:spcAft>
          </a:pPr>
          <a:r>
            <a:rPr lang="fr-FR" sz="900">
              <a:solidFill>
                <a:srgbClr val="000000"/>
              </a:solidFill>
              <a:effectLst/>
              <a:latin typeface="Calibri" panose="020F0502020204030204" pitchFamily="34" charset="0"/>
              <a:ea typeface="+mn-ea"/>
              <a:cs typeface="+mn-cs"/>
            </a:rPr>
            <a:t>Prime naissance ou adoption : </a:t>
          </a:r>
          <a:r>
            <a:rPr lang="fr-FR" sz="900">
              <a:solidFill>
                <a:srgbClr val="FF0000"/>
              </a:solidFill>
              <a:effectLst/>
              <a:latin typeface="Calibri" panose="020F0502020204030204" pitchFamily="34" charset="0"/>
              <a:ea typeface="+mn-ea"/>
              <a:cs typeface="+mn-cs"/>
            </a:rPr>
            <a:t>-</a:t>
          </a:r>
          <a:r>
            <a:rPr lang="fr-FR" sz="900" baseline="0">
              <a:solidFill>
                <a:srgbClr val="FF0000"/>
              </a:solidFill>
              <a:effectLst/>
              <a:latin typeface="Calibri" panose="020F0502020204030204" pitchFamily="34" charset="0"/>
              <a:ea typeface="+mn-ea"/>
              <a:cs typeface="+mn-cs"/>
            </a:rPr>
            <a:t> </a:t>
          </a:r>
          <a:r>
            <a:rPr lang="fr-FR" sz="900">
              <a:solidFill>
                <a:srgbClr val="FF0000"/>
              </a:solidFill>
              <a:effectLst/>
              <a:latin typeface="Calibri" panose="020F0502020204030204" pitchFamily="34" charset="0"/>
              <a:ea typeface="+mn-ea"/>
              <a:cs typeface="+mn-cs"/>
            </a:rPr>
            <a:t>5,4</a:t>
          </a:r>
        </a:p>
        <a:p>
          <a:pPr>
            <a:spcAft>
              <a:spcPts val="0"/>
            </a:spcAft>
          </a:pPr>
          <a:r>
            <a:rPr lang="fr-FR" sz="900">
              <a:solidFill>
                <a:srgbClr val="000000"/>
              </a:solidFill>
              <a:effectLst/>
              <a:latin typeface="Calibri" panose="020F0502020204030204" pitchFamily="34" charset="0"/>
              <a:ea typeface="+mn-ea"/>
              <a:cs typeface="+mn-cs"/>
            </a:rPr>
            <a:t>Allocation de base : </a:t>
          </a:r>
          <a:r>
            <a:rPr lang="fr-FR" sz="900">
              <a:solidFill>
                <a:srgbClr val="FF0000"/>
              </a:solidFill>
              <a:effectLst/>
              <a:latin typeface="Calibri" panose="020F0502020204030204" pitchFamily="34" charset="0"/>
              <a:ea typeface="+mn-ea"/>
              <a:cs typeface="+mn-cs"/>
            </a:rPr>
            <a:t>- 6,2</a:t>
          </a:r>
          <a:endParaRPr lang="fr-FR" sz="90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Cmg : + 11,6</a:t>
          </a:r>
          <a:endParaRPr lang="fr-FR" sz="900">
            <a:effectLst/>
            <a:latin typeface="Times New Roman" panose="02020603050405020304" pitchFamily="18" charset="0"/>
            <a:ea typeface="Times New Roman" panose="02020603050405020304" pitchFamily="18" charset="0"/>
          </a:endParaRPr>
        </a:p>
        <a:p>
          <a:pPr>
            <a:spcAft>
              <a:spcPts val="0"/>
            </a:spcAft>
          </a:pPr>
          <a:r>
            <a:rPr lang="fr-FR" sz="900">
              <a:solidFill>
                <a:srgbClr val="000000"/>
              </a:solidFill>
              <a:effectLst/>
              <a:latin typeface="Calibri" panose="020F0502020204030204" pitchFamily="34" charset="0"/>
              <a:ea typeface="+mn-ea"/>
              <a:cs typeface="+mn-cs"/>
            </a:rPr>
            <a:t>Prepare :  </a:t>
          </a:r>
          <a:r>
            <a:rPr lang="fr-FR" sz="900">
              <a:solidFill>
                <a:srgbClr val="FF0000"/>
              </a:solidFill>
              <a:effectLst/>
              <a:latin typeface="Calibri" panose="020F0502020204030204" pitchFamily="34" charset="0"/>
              <a:ea typeface="+mn-ea"/>
              <a:cs typeface="+mn-cs"/>
            </a:rPr>
            <a:t>- 12,5</a:t>
          </a:r>
          <a:endParaRPr lang="fr-FR" sz="900">
            <a:solidFill>
              <a:srgbClr val="FF0000"/>
            </a:solidFill>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600075</xdr:colOff>
      <xdr:row>15</xdr:row>
      <xdr:rowOff>104776</xdr:rowOff>
    </xdr:from>
    <xdr:to>
      <xdr:col>2</xdr:col>
      <xdr:colOff>914400</xdr:colOff>
      <xdr:row>19</xdr:row>
      <xdr:rowOff>76200</xdr:rowOff>
    </xdr:to>
    <xdr:sp macro="" textlink="">
      <xdr:nvSpPr>
        <xdr:cNvPr id="5" name="ZoneTexte 13">
          <a:extLst>
            <a:ext uri="{FF2B5EF4-FFF2-40B4-BE49-F238E27FC236}">
              <a16:creationId xmlns:a16="http://schemas.microsoft.com/office/drawing/2014/main" id="{7A2EE770-C4B8-40D6-BCDC-E55C9B977796}"/>
            </a:ext>
          </a:extLst>
        </xdr:cNvPr>
        <xdr:cNvSpPr txBox="1"/>
      </xdr:nvSpPr>
      <xdr:spPr>
        <a:xfrm>
          <a:off x="1362075" y="3438526"/>
          <a:ext cx="1257300" cy="733424"/>
        </a:xfrm>
        <a:prstGeom prst="rect">
          <a:avLst/>
        </a:prstGeom>
        <a:solidFill>
          <a:sysClr val="window" lastClr="FFFFFF"/>
        </a:solidFill>
        <a:ln w="9525" cmpd="sng">
          <a:solidFill>
            <a:srgbClr val="A3BDFF"/>
          </a:solidFill>
        </a:ln>
        <a:effectLst/>
      </xdr:spPr>
      <xdr:txBody>
        <a:bodyPr wrap="square" rtlCol="0" anchor="t">
          <a:noAutofit/>
        </a:bodyPr>
        <a:lstStyle/>
        <a:p>
          <a:pPr>
            <a:spcAft>
              <a:spcPts val="0"/>
            </a:spcAft>
          </a:pPr>
          <a:r>
            <a:rPr lang="fr-FR" sz="1050" b="1">
              <a:solidFill>
                <a:sysClr val="windowText" lastClr="000000"/>
              </a:solidFill>
              <a:effectLst/>
              <a:latin typeface="Calibri" panose="020F0502020204030204" pitchFamily="34" charset="0"/>
              <a:ea typeface="+mn-ea"/>
              <a:cs typeface="+mn-cs"/>
            </a:rPr>
            <a:t>Logement : </a:t>
          </a:r>
          <a:r>
            <a:rPr lang="fr-FR" sz="1050" b="1">
              <a:solidFill>
                <a:srgbClr val="FF0000"/>
              </a:solidFill>
              <a:effectLst/>
              <a:latin typeface="Calibri" panose="020F0502020204030204" pitchFamily="34" charset="0"/>
              <a:ea typeface="+mn-ea"/>
              <a:cs typeface="+mn-cs"/>
            </a:rPr>
            <a:t>- 4,8</a:t>
          </a:r>
          <a:endParaRPr lang="fr-FR" sz="105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fr-FR" sz="1000">
              <a:solidFill>
                <a:srgbClr val="000000"/>
              </a:solidFill>
              <a:effectLst/>
              <a:latin typeface="Calibri" panose="020F0502020204030204" pitchFamily="34" charset="0"/>
              <a:ea typeface="+mn-ea"/>
              <a:cs typeface="+mn-cs"/>
            </a:rPr>
            <a:t>Apl : </a:t>
          </a:r>
          <a:r>
            <a:rPr lang="fr-FR" sz="1000">
              <a:solidFill>
                <a:srgbClr val="FF0000"/>
              </a:solidFill>
              <a:effectLst/>
              <a:latin typeface="Calibri" panose="020F0502020204030204" pitchFamily="34" charset="0"/>
              <a:ea typeface="+mn-ea"/>
              <a:cs typeface="+mn-cs"/>
            </a:rPr>
            <a:t>- 3,8</a:t>
          </a:r>
        </a:p>
        <a:p>
          <a:pPr>
            <a:spcAft>
              <a:spcPts val="0"/>
            </a:spcAft>
          </a:pPr>
          <a:r>
            <a:rPr lang="fr-FR" sz="1000">
              <a:solidFill>
                <a:sysClr val="windowText" lastClr="000000"/>
              </a:solidFill>
              <a:effectLst/>
              <a:latin typeface="Calibri" panose="020F0502020204030204" pitchFamily="34" charset="0"/>
              <a:ea typeface="+mn-ea"/>
              <a:cs typeface="+mn-cs"/>
            </a:rPr>
            <a:t>Als : </a:t>
          </a:r>
          <a:r>
            <a:rPr lang="fr-FR" sz="1000">
              <a:solidFill>
                <a:srgbClr val="FF0000"/>
              </a:solidFill>
              <a:effectLst/>
              <a:latin typeface="Calibri" panose="020F0502020204030204" pitchFamily="34" charset="0"/>
              <a:ea typeface="+mn-ea"/>
              <a:cs typeface="+mn-cs"/>
            </a:rPr>
            <a:t>- 3,0</a:t>
          </a:r>
        </a:p>
        <a:p>
          <a:pPr>
            <a:spcAft>
              <a:spcPts val="0"/>
            </a:spcAft>
          </a:pPr>
          <a:r>
            <a:rPr lang="fr-FR" sz="1000">
              <a:solidFill>
                <a:sysClr val="windowText" lastClr="000000"/>
              </a:solidFill>
              <a:effectLst/>
              <a:latin typeface="Calibri" panose="020F0502020204030204" pitchFamily="34" charset="0"/>
              <a:ea typeface="+mn-ea"/>
              <a:cs typeface="+mn-cs"/>
            </a:rPr>
            <a:t>Alf : </a:t>
          </a:r>
          <a:r>
            <a:rPr lang="fr-FR" sz="1000">
              <a:solidFill>
                <a:srgbClr val="FF0000"/>
              </a:solidFill>
              <a:effectLst/>
              <a:latin typeface="Calibri" panose="020F0502020204030204" pitchFamily="34" charset="0"/>
              <a:ea typeface="+mn-ea"/>
              <a:cs typeface="+mn-cs"/>
            </a:rPr>
            <a:t>- 10,0</a:t>
          </a:r>
          <a:endParaRPr lang="fr-FR" sz="1000">
            <a:solidFill>
              <a:srgbClr val="FF0000"/>
            </a:solidFill>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800099</xdr:colOff>
      <xdr:row>34</xdr:row>
      <xdr:rowOff>104775</xdr:rowOff>
    </xdr:from>
    <xdr:to>
      <xdr:col>9</xdr:col>
      <xdr:colOff>266700</xdr:colOff>
      <xdr:row>40</xdr:row>
      <xdr:rowOff>57150</xdr:rowOff>
    </xdr:to>
    <xdr:sp macro="" textlink="">
      <xdr:nvSpPr>
        <xdr:cNvPr id="6" name="ZoneTexte 9">
          <a:extLst>
            <a:ext uri="{FF2B5EF4-FFF2-40B4-BE49-F238E27FC236}">
              <a16:creationId xmlns:a16="http://schemas.microsoft.com/office/drawing/2014/main" id="{2A99157D-EE35-43F9-BF78-0CE5A0A64917}"/>
            </a:ext>
          </a:extLst>
        </xdr:cNvPr>
        <xdr:cNvSpPr txBox="1"/>
      </xdr:nvSpPr>
      <xdr:spPr>
        <a:xfrm>
          <a:off x="7458074" y="7058025"/>
          <a:ext cx="1352551" cy="1095375"/>
        </a:xfrm>
        <a:prstGeom prst="rect">
          <a:avLst/>
        </a:prstGeom>
        <a:solidFill>
          <a:sysClr val="window" lastClr="FFFFFF"/>
        </a:solidFill>
        <a:ln w="9525" cmpd="sng">
          <a:solidFill>
            <a:srgbClr val="95C674"/>
          </a:solidFill>
        </a:ln>
        <a:effectLst/>
      </xdr:spPr>
      <xdr:txBody>
        <a:bodyPr wrap="square" rtlCol="0" anchor="t">
          <a:noAutofit/>
        </a:bodyPr>
        <a:lstStyle/>
        <a:p>
          <a:pPr>
            <a:spcAft>
              <a:spcPts val="0"/>
            </a:spcAft>
          </a:pPr>
          <a:r>
            <a:rPr lang="fr-FR" sz="1050" b="1">
              <a:solidFill>
                <a:sysClr val="windowText" lastClr="000000"/>
              </a:solidFill>
              <a:effectLst/>
              <a:latin typeface="Calibri" panose="020F0502020204030204" pitchFamily="34" charset="0"/>
              <a:ea typeface="+mn-ea"/>
              <a:cs typeface="+mn-cs"/>
            </a:rPr>
            <a:t>Enfance : + 0,7</a:t>
          </a:r>
        </a:p>
        <a:p>
          <a:pPr>
            <a:spcAft>
              <a:spcPts val="0"/>
            </a:spcAft>
          </a:pPr>
          <a:r>
            <a:rPr lang="fr-FR" sz="900">
              <a:solidFill>
                <a:sysClr val="windowText" lastClr="000000"/>
              </a:solidFill>
              <a:effectLst/>
              <a:latin typeface="Calibri" panose="020F0502020204030204" pitchFamily="34" charset="0"/>
              <a:ea typeface="+mn-ea"/>
              <a:cs typeface="+mn-cs"/>
            </a:rPr>
            <a:t>Ajpp : + 4,2</a:t>
          </a:r>
          <a:endParaRPr lang="fr-FR" sz="900">
            <a:solidFill>
              <a:sysClr val="windowText" lastClr="000000"/>
            </a:solidFill>
            <a:effectLst/>
            <a:latin typeface="Times New Roman" panose="02020603050405020304" pitchFamily="18" charset="0"/>
            <a:ea typeface="Times New Roman" panose="02020603050405020304" pitchFamily="18" charset="0"/>
          </a:endParaRPr>
        </a:p>
        <a:p>
          <a:pPr>
            <a:spcAft>
              <a:spcPts val="0"/>
            </a:spcAft>
          </a:pPr>
          <a:r>
            <a:rPr lang="fr-FR" sz="900">
              <a:solidFill>
                <a:sysClr val="windowText" lastClr="000000"/>
              </a:solidFill>
              <a:effectLst/>
              <a:latin typeface="Calibri" panose="020F0502020204030204" pitchFamily="34" charset="0"/>
              <a:ea typeface="+mn-ea"/>
              <a:cs typeface="+mn-cs"/>
            </a:rPr>
            <a:t>Aeeh : + 6,2</a:t>
          </a:r>
        </a:p>
        <a:p>
          <a:pPr>
            <a:spcAft>
              <a:spcPts val="0"/>
            </a:spcAft>
          </a:pPr>
          <a:r>
            <a:rPr lang="fr-FR" sz="900">
              <a:solidFill>
                <a:sysClr val="windowText" lastClr="000000"/>
              </a:solidFill>
              <a:effectLst/>
              <a:latin typeface="Calibri" panose="020F0502020204030204" pitchFamily="34" charset="0"/>
              <a:ea typeface="+mn-ea"/>
              <a:cs typeface="+mn-cs"/>
            </a:rPr>
            <a:t>Asf : + 0,8</a:t>
          </a:r>
        </a:p>
        <a:p>
          <a:pPr>
            <a:spcAft>
              <a:spcPts val="0"/>
            </a:spcAft>
          </a:pPr>
          <a:r>
            <a:rPr lang="fr-FR" sz="900">
              <a:solidFill>
                <a:sysClr val="windowText" lastClr="000000"/>
              </a:solidFill>
              <a:effectLst/>
              <a:latin typeface="Calibri" panose="020F0502020204030204" pitchFamily="34" charset="0"/>
              <a:ea typeface="+mn-ea"/>
              <a:cs typeface="+mn-cs"/>
            </a:rPr>
            <a:t>Ars : 0,0</a:t>
          </a:r>
        </a:p>
        <a:p>
          <a:pPr>
            <a:spcAft>
              <a:spcPts val="0"/>
            </a:spcAft>
          </a:pPr>
          <a:r>
            <a:rPr lang="fr-FR" sz="900">
              <a:solidFill>
                <a:sysClr val="windowText" lastClr="000000"/>
              </a:solidFill>
              <a:effectLst/>
              <a:latin typeface="Calibri" panose="020F0502020204030204" pitchFamily="34" charset="0"/>
              <a:ea typeface="+mn-ea"/>
              <a:cs typeface="+mn-cs"/>
            </a:rPr>
            <a:t>Af : 0,0</a:t>
          </a:r>
        </a:p>
        <a:p>
          <a:pPr>
            <a:spcAft>
              <a:spcPts val="0"/>
            </a:spcAft>
          </a:pPr>
          <a:r>
            <a:rPr lang="fr-FR" sz="900">
              <a:solidFill>
                <a:sysClr val="windowText" lastClr="000000"/>
              </a:solidFill>
              <a:effectLst/>
              <a:latin typeface="Calibri" panose="020F0502020204030204" pitchFamily="34" charset="0"/>
              <a:ea typeface="+mn-ea"/>
              <a:cs typeface="+mn-cs"/>
            </a:rPr>
            <a:t>Cf : + 1,7</a:t>
          </a:r>
          <a:endParaRPr lang="fr-FR" sz="10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257175</xdr:colOff>
      <xdr:row>1</xdr:row>
      <xdr:rowOff>9525</xdr:rowOff>
    </xdr:from>
    <xdr:to>
      <xdr:col>7</xdr:col>
      <xdr:colOff>657225</xdr:colOff>
      <xdr:row>3</xdr:row>
      <xdr:rowOff>9524</xdr:rowOff>
    </xdr:to>
    <xdr:sp macro="" textlink="">
      <xdr:nvSpPr>
        <xdr:cNvPr id="7" name="ZoneTexte 6">
          <a:extLst>
            <a:ext uri="{FF2B5EF4-FFF2-40B4-BE49-F238E27FC236}">
              <a16:creationId xmlns:a16="http://schemas.microsoft.com/office/drawing/2014/main" id="{F71268C6-8E15-44DC-94B3-7AD2D3EC43AC}"/>
            </a:ext>
          </a:extLst>
        </xdr:cNvPr>
        <xdr:cNvSpPr txBox="1"/>
      </xdr:nvSpPr>
      <xdr:spPr>
        <a:xfrm>
          <a:off x="6010275" y="200025"/>
          <a:ext cx="1304925"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0" lang="fr-FR" sz="900" b="0" i="0" u="none" strike="noStrike" kern="0" cap="none" spc="0" normalizeH="0" baseline="0" noProof="0">
              <a:ln>
                <a:noFill/>
              </a:ln>
              <a:solidFill>
                <a:srgbClr val="000000"/>
              </a:solidFill>
              <a:effectLst/>
              <a:uLnTx/>
              <a:uFillTx/>
              <a:latin typeface="Calibri" panose="020F0502020204030204" pitchFamily="34" charset="0"/>
              <a:ea typeface="+mn-ea"/>
              <a:cs typeface="+mn-cs"/>
            </a:rPr>
            <a:t>Prime naissance ou adoption </a:t>
          </a:r>
          <a:endParaRPr lang="fr-FR" sz="1100"/>
        </a:p>
      </xdr:txBody>
    </xdr:sp>
    <xdr:clientData/>
  </xdr:twoCellAnchor>
  <xdr:twoCellAnchor>
    <xdr:from>
      <xdr:col>6</xdr:col>
      <xdr:colOff>228600</xdr:colOff>
      <xdr:row>3</xdr:row>
      <xdr:rowOff>19050</xdr:rowOff>
    </xdr:from>
    <xdr:to>
      <xdr:col>6</xdr:col>
      <xdr:colOff>285750</xdr:colOff>
      <xdr:row>3</xdr:row>
      <xdr:rowOff>66675</xdr:rowOff>
    </xdr:to>
    <xdr:cxnSp macro="">
      <xdr:nvCxnSpPr>
        <xdr:cNvPr id="8" name="Connecteur droit 7">
          <a:extLst>
            <a:ext uri="{FF2B5EF4-FFF2-40B4-BE49-F238E27FC236}">
              <a16:creationId xmlns:a16="http://schemas.microsoft.com/office/drawing/2014/main" id="{D8B78FA3-834E-4985-9F3F-90415220CC35}"/>
            </a:ext>
          </a:extLst>
        </xdr:cNvPr>
        <xdr:cNvCxnSpPr/>
      </xdr:nvCxnSpPr>
      <xdr:spPr>
        <a:xfrm flipH="1">
          <a:off x="5981700" y="590550"/>
          <a:ext cx="57150" cy="47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31</xdr:row>
      <xdr:rowOff>142875</xdr:rowOff>
    </xdr:from>
    <xdr:to>
      <xdr:col>10</xdr:col>
      <xdr:colOff>485775</xdr:colOff>
      <xdr:row>33</xdr:row>
      <xdr:rowOff>9524</xdr:rowOff>
    </xdr:to>
    <xdr:sp macro="" textlink="">
      <xdr:nvSpPr>
        <xdr:cNvPr id="9" name="ZoneTexte 8">
          <a:extLst>
            <a:ext uri="{FF2B5EF4-FFF2-40B4-BE49-F238E27FC236}">
              <a16:creationId xmlns:a16="http://schemas.microsoft.com/office/drawing/2014/main" id="{D8F5AAB4-4037-4C62-A49A-6A62E38AFAF7}"/>
            </a:ext>
          </a:extLst>
        </xdr:cNvPr>
        <xdr:cNvSpPr txBox="1"/>
      </xdr:nvSpPr>
      <xdr:spPr>
        <a:xfrm>
          <a:off x="8943975" y="6524625"/>
          <a:ext cx="11239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Complément Aah </a:t>
          </a:r>
        </a:p>
      </xdr:txBody>
    </xdr:sp>
    <xdr:clientData/>
  </xdr:twoCellAnchor>
  <xdr:twoCellAnchor>
    <xdr:from>
      <xdr:col>8</xdr:col>
      <xdr:colOff>809625</xdr:colOff>
      <xdr:row>32</xdr:row>
      <xdr:rowOff>66676</xdr:rowOff>
    </xdr:from>
    <xdr:to>
      <xdr:col>9</xdr:col>
      <xdr:colOff>390525</xdr:colOff>
      <xdr:row>32</xdr:row>
      <xdr:rowOff>76200</xdr:rowOff>
    </xdr:to>
    <xdr:cxnSp macro="">
      <xdr:nvCxnSpPr>
        <xdr:cNvPr id="10" name="Connecteur droit 9">
          <a:extLst>
            <a:ext uri="{FF2B5EF4-FFF2-40B4-BE49-F238E27FC236}">
              <a16:creationId xmlns:a16="http://schemas.microsoft.com/office/drawing/2014/main" id="{2E324E4B-89F9-4D43-8E40-2947F88F5A95}"/>
            </a:ext>
          </a:extLst>
        </xdr:cNvPr>
        <xdr:cNvCxnSpPr/>
      </xdr:nvCxnSpPr>
      <xdr:spPr>
        <a:xfrm flipH="1" flipV="1">
          <a:off x="8410575" y="6638926"/>
          <a:ext cx="52387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485775</xdr:colOff>
      <xdr:row>1</xdr:row>
      <xdr:rowOff>28575</xdr:rowOff>
    </xdr:from>
    <xdr:to>
      <xdr:col>6</xdr:col>
      <xdr:colOff>161926</xdr:colOff>
      <xdr:row>2</xdr:row>
      <xdr:rowOff>85725</xdr:rowOff>
    </xdr:to>
    <xdr:sp macro="" textlink="">
      <xdr:nvSpPr>
        <xdr:cNvPr id="11" name="ZoneTexte 10">
          <a:extLst>
            <a:ext uri="{FF2B5EF4-FFF2-40B4-BE49-F238E27FC236}">
              <a16:creationId xmlns:a16="http://schemas.microsoft.com/office/drawing/2014/main" id="{24214E7F-C26C-45DE-BD4F-ADF16C92B898}"/>
            </a:ext>
          </a:extLst>
        </xdr:cNvPr>
        <xdr:cNvSpPr txBox="1"/>
      </xdr:nvSpPr>
      <xdr:spPr>
        <a:xfrm>
          <a:off x="5248275" y="219075"/>
          <a:ext cx="666751" cy="2476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Calibri" panose="020F0502020204030204"/>
              <a:ea typeface="+mn-ea"/>
              <a:cs typeface="+mn-cs"/>
            </a:rPr>
            <a:t>Prepare</a:t>
          </a:r>
        </a:p>
      </xdr:txBody>
    </xdr:sp>
    <xdr:clientData/>
  </xdr:twoCellAnchor>
  <xdr:twoCellAnchor>
    <xdr:from>
      <xdr:col>5</xdr:col>
      <xdr:colOff>819151</xdr:colOff>
      <xdr:row>2</xdr:row>
      <xdr:rowOff>85725</xdr:rowOff>
    </xdr:from>
    <xdr:to>
      <xdr:col>5</xdr:col>
      <xdr:colOff>933450</xdr:colOff>
      <xdr:row>3</xdr:row>
      <xdr:rowOff>47625</xdr:rowOff>
    </xdr:to>
    <xdr:cxnSp macro="">
      <xdr:nvCxnSpPr>
        <xdr:cNvPr id="12" name="Connecteur droit 11">
          <a:extLst>
            <a:ext uri="{FF2B5EF4-FFF2-40B4-BE49-F238E27FC236}">
              <a16:creationId xmlns:a16="http://schemas.microsoft.com/office/drawing/2014/main" id="{9EDBBCEF-B3F5-47F8-8441-D01AF6567599}"/>
            </a:ext>
          </a:extLst>
        </xdr:cNvPr>
        <xdr:cNvCxnSpPr>
          <a:endCxn id="11" idx="2"/>
        </xdr:cNvCxnSpPr>
      </xdr:nvCxnSpPr>
      <xdr:spPr>
        <a:xfrm flipH="1" flipV="1">
          <a:off x="5581651" y="466725"/>
          <a:ext cx="114299" cy="15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27</xdr:row>
      <xdr:rowOff>161925</xdr:rowOff>
    </xdr:from>
    <xdr:to>
      <xdr:col>3</xdr:col>
      <xdr:colOff>0</xdr:colOff>
      <xdr:row>29</xdr:row>
      <xdr:rowOff>28574</xdr:rowOff>
    </xdr:to>
    <xdr:sp macro="" textlink="">
      <xdr:nvSpPr>
        <xdr:cNvPr id="13" name="ZoneTexte 12">
          <a:extLst>
            <a:ext uri="{FF2B5EF4-FFF2-40B4-BE49-F238E27FC236}">
              <a16:creationId xmlns:a16="http://schemas.microsoft.com/office/drawing/2014/main" id="{75C735AF-56B7-43B1-BB78-A81449011952}"/>
            </a:ext>
          </a:extLst>
        </xdr:cNvPr>
        <xdr:cNvSpPr txBox="1"/>
      </xdr:nvSpPr>
      <xdr:spPr>
        <a:xfrm>
          <a:off x="2276475" y="5781675"/>
          <a:ext cx="466725" cy="24764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0" u="none" strike="noStrike" kern="0" cap="none" spc="0" normalizeH="0" baseline="0" noProof="0">
              <a:ln>
                <a:noFill/>
              </a:ln>
              <a:solidFill>
                <a:sysClr val="windowText" lastClr="000000"/>
              </a:solidFill>
              <a:effectLst/>
              <a:uLnTx/>
              <a:uFillTx/>
              <a:latin typeface="Calibri" panose="020F0502020204030204"/>
              <a:ea typeface="+mn-ea"/>
              <a:cs typeface="+mn-cs"/>
            </a:rPr>
            <a:t>Ajpp </a:t>
          </a:r>
        </a:p>
      </xdr:txBody>
    </xdr:sp>
    <xdr:clientData/>
  </xdr:twoCellAnchor>
  <xdr:twoCellAnchor>
    <xdr:from>
      <xdr:col>3</xdr:col>
      <xdr:colOff>9525</xdr:colOff>
      <xdr:row>28</xdr:row>
      <xdr:rowOff>28574</xdr:rowOff>
    </xdr:from>
    <xdr:to>
      <xdr:col>3</xdr:col>
      <xdr:colOff>285750</xdr:colOff>
      <xdr:row>28</xdr:row>
      <xdr:rowOff>104775</xdr:rowOff>
    </xdr:to>
    <xdr:cxnSp macro="">
      <xdr:nvCxnSpPr>
        <xdr:cNvPr id="14" name="Connecteur droit 13">
          <a:extLst>
            <a:ext uri="{FF2B5EF4-FFF2-40B4-BE49-F238E27FC236}">
              <a16:creationId xmlns:a16="http://schemas.microsoft.com/office/drawing/2014/main" id="{18493382-6712-4720-9CC5-32DF54272D47}"/>
            </a:ext>
          </a:extLst>
        </xdr:cNvPr>
        <xdr:cNvCxnSpPr/>
      </xdr:nvCxnSpPr>
      <xdr:spPr>
        <a:xfrm flipH="1">
          <a:off x="2752725" y="5838824"/>
          <a:ext cx="276225" cy="76201"/>
        </a:xfrm>
        <a:prstGeom prst="line">
          <a:avLst/>
        </a:prstGeom>
        <a:noFill/>
        <a:ln w="6350" cap="flat" cmpd="sng" algn="ctr">
          <a:solidFill>
            <a:srgbClr val="5B9BD5"/>
          </a:solidFill>
          <a:prstDash val="solid"/>
          <a:miter lim="800000"/>
        </a:ln>
        <a:effec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8</xdr:col>
      <xdr:colOff>28575</xdr:colOff>
      <xdr:row>18</xdr:row>
      <xdr:rowOff>180975</xdr:rowOff>
    </xdr:to>
    <xdr:graphicFrame macro="">
      <xdr:nvGraphicFramePr>
        <xdr:cNvPr id="2" name="Graphique 1">
          <a:extLst>
            <a:ext uri="{FF2B5EF4-FFF2-40B4-BE49-F238E27FC236}">
              <a16:creationId xmlns:a16="http://schemas.microsoft.com/office/drawing/2014/main" id="{95C00999-A3D6-4ED9-8819-4041166F2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xdr:row>
      <xdr:rowOff>138110</xdr:rowOff>
    </xdr:from>
    <xdr:to>
      <xdr:col>9</xdr:col>
      <xdr:colOff>742949</xdr:colOff>
      <xdr:row>22</xdr:row>
      <xdr:rowOff>152400</xdr:rowOff>
    </xdr:to>
    <xdr:graphicFrame macro="">
      <xdr:nvGraphicFramePr>
        <xdr:cNvPr id="2" name="Graphique 1">
          <a:extLst>
            <a:ext uri="{FF2B5EF4-FFF2-40B4-BE49-F238E27FC236}">
              <a16:creationId xmlns:a16="http://schemas.microsoft.com/office/drawing/2014/main" id="{546BE3EA-E1B7-4590-8A48-D8CF7B534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0.95727</cdr:x>
      <cdr:y>0.12544</cdr:y>
    </cdr:from>
    <cdr:to>
      <cdr:x>0.98813</cdr:x>
      <cdr:y>0.69793</cdr:y>
    </cdr:to>
    <cdr:sp macro="" textlink="">
      <cdr:nvSpPr>
        <cdr:cNvPr id="2" name="ZoneTexte 1">
          <a:extLst xmlns:a="http://schemas.openxmlformats.org/drawingml/2006/main">
            <a:ext uri="{FF2B5EF4-FFF2-40B4-BE49-F238E27FC236}">
              <a16:creationId xmlns:a16="http://schemas.microsoft.com/office/drawing/2014/main" id="{5BD140B9-C1FA-43EC-AA64-510C540E4231}"/>
            </a:ext>
          </a:extLst>
        </cdr:cNvPr>
        <cdr:cNvSpPr txBox="1"/>
      </cdr:nvSpPr>
      <cdr:spPr>
        <a:xfrm xmlns:a="http://schemas.openxmlformats.org/drawingml/2006/main" rot="5400000" flipV="1">
          <a:off x="6642894" y="1548612"/>
          <a:ext cx="2325697" cy="24765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b="1" baseline="0">
              <a:solidFill>
                <a:srgbClr val="336600"/>
              </a:solidFill>
              <a:latin typeface="Century Gothic" panose="020B0502020202020204" pitchFamily="34" charset="0"/>
            </a:rPr>
            <a:t>Évolution en glissement annuel (en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314325</xdr:colOff>
      <xdr:row>1</xdr:row>
      <xdr:rowOff>180975</xdr:rowOff>
    </xdr:from>
    <xdr:to>
      <xdr:col>9</xdr:col>
      <xdr:colOff>209549</xdr:colOff>
      <xdr:row>19</xdr:row>
      <xdr:rowOff>152400</xdr:rowOff>
    </xdr:to>
    <xdr:graphicFrame macro="">
      <xdr:nvGraphicFramePr>
        <xdr:cNvPr id="2" name="Graphique 1">
          <a:extLst>
            <a:ext uri="{FF2B5EF4-FFF2-40B4-BE49-F238E27FC236}">
              <a16:creationId xmlns:a16="http://schemas.microsoft.com/office/drawing/2014/main" id="{1F8085C1-90DE-46D1-BD15-2CF03CA801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276223</xdr:colOff>
      <xdr:row>1</xdr:row>
      <xdr:rowOff>28575</xdr:rowOff>
    </xdr:from>
    <xdr:to>
      <xdr:col>9</xdr:col>
      <xdr:colOff>476249</xdr:colOff>
      <xdr:row>18</xdr:row>
      <xdr:rowOff>171450</xdr:rowOff>
    </xdr:to>
    <xdr:graphicFrame macro="">
      <xdr:nvGraphicFramePr>
        <xdr:cNvPr id="2" name="Graphique 1">
          <a:extLst>
            <a:ext uri="{FF2B5EF4-FFF2-40B4-BE49-F238E27FC236}">
              <a16:creationId xmlns:a16="http://schemas.microsoft.com/office/drawing/2014/main" id="{D3B0B27F-4611-46B1-A19E-B90C2C8DA8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323850</xdr:colOff>
      <xdr:row>1</xdr:row>
      <xdr:rowOff>66675</xdr:rowOff>
    </xdr:from>
    <xdr:to>
      <xdr:col>8</xdr:col>
      <xdr:colOff>695325</xdr:colOff>
      <xdr:row>17</xdr:row>
      <xdr:rowOff>133350</xdr:rowOff>
    </xdr:to>
    <xdr:graphicFrame macro="">
      <xdr:nvGraphicFramePr>
        <xdr:cNvPr id="2" name="Graphique 1">
          <a:extLst>
            <a:ext uri="{FF2B5EF4-FFF2-40B4-BE49-F238E27FC236}">
              <a16:creationId xmlns:a16="http://schemas.microsoft.com/office/drawing/2014/main" id="{2C24A8ED-7F6B-49BE-BF70-39C031A44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619125</xdr:colOff>
      <xdr:row>1</xdr:row>
      <xdr:rowOff>9525</xdr:rowOff>
    </xdr:from>
    <xdr:to>
      <xdr:col>10</xdr:col>
      <xdr:colOff>504824</xdr:colOff>
      <xdr:row>20</xdr:row>
      <xdr:rowOff>28575</xdr:rowOff>
    </xdr:to>
    <xdr:graphicFrame macro="">
      <xdr:nvGraphicFramePr>
        <xdr:cNvPr id="2" name="Graphique 1">
          <a:extLst>
            <a:ext uri="{FF2B5EF4-FFF2-40B4-BE49-F238E27FC236}">
              <a16:creationId xmlns:a16="http://schemas.microsoft.com/office/drawing/2014/main" id="{02752F6E-8582-4D2F-AAE3-912D797B4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80960</xdr:colOff>
      <xdr:row>1</xdr:row>
      <xdr:rowOff>57150</xdr:rowOff>
    </xdr:from>
    <xdr:to>
      <xdr:col>9</xdr:col>
      <xdr:colOff>771525</xdr:colOff>
      <xdr:row>20</xdr:row>
      <xdr:rowOff>9526</xdr:rowOff>
    </xdr:to>
    <xdr:graphicFrame macro="">
      <xdr:nvGraphicFramePr>
        <xdr:cNvPr id="2" name="Graphique 1">
          <a:extLst>
            <a:ext uri="{FF2B5EF4-FFF2-40B4-BE49-F238E27FC236}">
              <a16:creationId xmlns:a16="http://schemas.microsoft.com/office/drawing/2014/main" id="{12BF3F54-A8B2-4930-9C49-FD9F407C6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133351</xdr:rowOff>
    </xdr:from>
    <xdr:to>
      <xdr:col>8</xdr:col>
      <xdr:colOff>657225</xdr:colOff>
      <xdr:row>20</xdr:row>
      <xdr:rowOff>76201</xdr:rowOff>
    </xdr:to>
    <xdr:graphicFrame macro="">
      <xdr:nvGraphicFramePr>
        <xdr:cNvPr id="2" name="Graphique 1">
          <a:extLst>
            <a:ext uri="{FF2B5EF4-FFF2-40B4-BE49-F238E27FC236}">
              <a16:creationId xmlns:a16="http://schemas.microsoft.com/office/drawing/2014/main" id="{E9BEA216-8DFE-4AC5-987A-FCCDAE1EF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9.140625" defaultRowHeight="15" x14ac:dyDescent="0.25"/>
  <sheetData>
    <row r="1" spans="1:1" ht="15.75" x14ac:dyDescent="0.3">
      <c r="A1" s="2" t="s">
        <v>280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4528-45A3-4D18-AE19-63E96C028BD5}">
  <dimension ref="A1:J29"/>
  <sheetViews>
    <sheetView showGridLines="0" workbookViewId="0">
      <selection activeCell="O18" sqref="O18"/>
    </sheetView>
  </sheetViews>
  <sheetFormatPr baseColWidth="10" defaultRowHeight="15" x14ac:dyDescent="0.25"/>
  <cols>
    <col min="1" max="1" width="18.42578125" customWidth="1"/>
    <col min="10" max="10" width="13.7109375" customWidth="1"/>
  </cols>
  <sheetData>
    <row r="1" spans="1:1" x14ac:dyDescent="0.25">
      <c r="A1" s="1" t="s">
        <v>62</v>
      </c>
    </row>
    <row r="17" spans="1:10" x14ac:dyDescent="0.25">
      <c r="I17" s="22"/>
    </row>
    <row r="22" spans="1:10" ht="15.75" x14ac:dyDescent="0.3">
      <c r="A22" s="2" t="s">
        <v>63</v>
      </c>
    </row>
    <row r="23" spans="1:10" ht="15.75" x14ac:dyDescent="0.3">
      <c r="A23" s="2" t="s">
        <v>64</v>
      </c>
    </row>
    <row r="26" spans="1:10" x14ac:dyDescent="0.25">
      <c r="A26" s="12"/>
      <c r="B26" s="13" t="s">
        <v>28</v>
      </c>
      <c r="C26" s="13" t="s">
        <v>29</v>
      </c>
      <c r="D26" s="13" t="s">
        <v>30</v>
      </c>
      <c r="E26" s="13" t="s">
        <v>31</v>
      </c>
      <c r="F26" s="13" t="s">
        <v>32</v>
      </c>
      <c r="G26" s="13" t="s">
        <v>33</v>
      </c>
      <c r="H26" s="13" t="s">
        <v>34</v>
      </c>
      <c r="I26" s="13" t="s">
        <v>35</v>
      </c>
      <c r="J26" s="13" t="s">
        <v>41</v>
      </c>
    </row>
    <row r="27" spans="1:10" ht="40.5" x14ac:dyDescent="0.25">
      <c r="A27" s="19" t="s">
        <v>58</v>
      </c>
      <c r="B27" s="20">
        <v>-3.3207897185934967</v>
      </c>
      <c r="C27" s="20">
        <v>-3.0514583110181399</v>
      </c>
      <c r="D27" s="20">
        <v>-3.6878067720928662</v>
      </c>
      <c r="E27" s="20">
        <v>-3.9561690621887009</v>
      </c>
      <c r="F27" s="20">
        <v>-2.1633294957749234</v>
      </c>
      <c r="G27" s="20">
        <v>-3.091240238517003</v>
      </c>
      <c r="H27" s="20">
        <v>-2.6511923392782433</v>
      </c>
      <c r="I27" s="20">
        <v>-2.8303216310168802</v>
      </c>
      <c r="J27" s="20">
        <v>-3.1924323495416398</v>
      </c>
    </row>
    <row r="28" spans="1:10" ht="40.5" x14ac:dyDescent="0.25">
      <c r="A28" s="19" t="s">
        <v>59</v>
      </c>
      <c r="B28" s="20">
        <v>-2.6716832640099408</v>
      </c>
      <c r="C28" s="20">
        <v>-2.9773384763741562</v>
      </c>
      <c r="D28" s="20">
        <v>-1.6103518096684384</v>
      </c>
      <c r="E28" s="20">
        <v>-1.7829239953523777</v>
      </c>
      <c r="F28" s="20">
        <v>0.24300178677784395</v>
      </c>
      <c r="G28" s="20">
        <v>-0.54268956342967711</v>
      </c>
      <c r="H28" s="20">
        <v>-1.3198183929891246E-2</v>
      </c>
      <c r="I28" s="20">
        <v>-5.094058145035113E-2</v>
      </c>
      <c r="J28" s="20">
        <v>-1.095676274412962</v>
      </c>
    </row>
    <row r="29" spans="1:10" ht="40.5" x14ac:dyDescent="0.25">
      <c r="A29" s="19" t="s">
        <v>60</v>
      </c>
      <c r="B29" s="20">
        <v>-1.6098237171104253</v>
      </c>
      <c r="C29" s="20">
        <v>-0.87354667394622232</v>
      </c>
      <c r="D29" s="20">
        <v>0.24439597403621266</v>
      </c>
      <c r="E29" s="20">
        <v>-3.2913205939865631E-2</v>
      </c>
      <c r="F29" s="20">
        <v>0.67370945838697727</v>
      </c>
      <c r="G29" s="20">
        <v>-9.6238777635690081E-2</v>
      </c>
      <c r="H29" s="20">
        <v>-0.63695453783547207</v>
      </c>
      <c r="I29" s="20">
        <v>0.64527012778879</v>
      </c>
      <c r="J29" s="20">
        <v>-0.33011955906350948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B756C-D690-400F-8E01-E36F722FF6BC}">
  <dimension ref="A1:J33"/>
  <sheetViews>
    <sheetView showGridLines="0" workbookViewId="0">
      <selection activeCell="J32" sqref="J32"/>
    </sheetView>
  </sheetViews>
  <sheetFormatPr baseColWidth="10" defaultRowHeight="15" x14ac:dyDescent="0.25"/>
  <cols>
    <col min="1" max="1" width="17.42578125" customWidth="1"/>
    <col min="2" max="2" width="12.28515625" customWidth="1"/>
    <col min="3" max="3" width="12.7109375" customWidth="1"/>
    <col min="4" max="4" width="12.85546875" customWidth="1"/>
    <col min="5" max="5" width="13.28515625" customWidth="1"/>
  </cols>
  <sheetData>
    <row r="1" spans="1:10" x14ac:dyDescent="0.25">
      <c r="A1" s="1" t="s">
        <v>65</v>
      </c>
    </row>
    <row r="4" spans="1:10" x14ac:dyDescent="0.25">
      <c r="A4" t="s">
        <v>66</v>
      </c>
    </row>
    <row r="12" spans="1:10" x14ac:dyDescent="0.25">
      <c r="J12" s="18"/>
    </row>
    <row r="20" spans="1:4" ht="15.75" x14ac:dyDescent="0.3">
      <c r="A20" s="2" t="s">
        <v>1</v>
      </c>
    </row>
    <row r="21" spans="1:4" ht="15.75" x14ac:dyDescent="0.3">
      <c r="A21" s="2" t="s">
        <v>67</v>
      </c>
    </row>
    <row r="23" spans="1:4" x14ac:dyDescent="0.25">
      <c r="A23" s="23"/>
      <c r="B23" s="115" t="s">
        <v>68</v>
      </c>
      <c r="C23" s="116"/>
      <c r="D23" s="117"/>
    </row>
    <row r="24" spans="1:4" ht="15.75" x14ac:dyDescent="0.3">
      <c r="A24" s="24"/>
      <c r="B24" s="25" t="s">
        <v>69</v>
      </c>
      <c r="C24" s="25" t="s">
        <v>70</v>
      </c>
      <c r="D24" s="25" t="s">
        <v>71</v>
      </c>
    </row>
    <row r="25" spans="1:4" ht="15.75" x14ac:dyDescent="0.3">
      <c r="A25" s="24" t="s">
        <v>28</v>
      </c>
      <c r="B25" s="25">
        <v>57.352886784776416</v>
      </c>
      <c r="C25" s="25">
        <v>10.223027702777674</v>
      </c>
      <c r="D25" s="25">
        <v>32.424085512445906</v>
      </c>
    </row>
    <row r="26" spans="1:4" ht="15.75" x14ac:dyDescent="0.3">
      <c r="A26" s="24" t="s">
        <v>29</v>
      </c>
      <c r="B26" s="25">
        <v>58.282025225656042</v>
      </c>
      <c r="C26" s="25">
        <v>12.632468852207031</v>
      </c>
      <c r="D26" s="25">
        <v>29.085505922136925</v>
      </c>
    </row>
    <row r="27" spans="1:4" x14ac:dyDescent="0.25">
      <c r="A27" s="23" t="s">
        <v>30</v>
      </c>
      <c r="B27" s="25">
        <v>91.558372878487674</v>
      </c>
      <c r="C27" s="25">
        <v>4.7024065547415406</v>
      </c>
      <c r="D27" s="25">
        <v>3.7392205667707885</v>
      </c>
    </row>
    <row r="28" spans="1:4" ht="15.75" x14ac:dyDescent="0.3">
      <c r="A28" s="24" t="s">
        <v>31</v>
      </c>
      <c r="B28" s="25">
        <v>77.855486538586902</v>
      </c>
      <c r="C28" s="25">
        <v>9.6376453935053696</v>
      </c>
      <c r="D28" s="25">
        <v>12.506868067907732</v>
      </c>
    </row>
    <row r="29" spans="1:4" ht="15.75" x14ac:dyDescent="0.3">
      <c r="A29" s="24" t="s">
        <v>32</v>
      </c>
      <c r="B29" s="25">
        <v>85.616150287396607</v>
      </c>
      <c r="C29" s="25">
        <v>9.0985560072900604</v>
      </c>
      <c r="D29" s="25">
        <v>5.2852937053133324</v>
      </c>
    </row>
    <row r="30" spans="1:4" ht="15.75" x14ac:dyDescent="0.3">
      <c r="A30" s="24" t="s">
        <v>33</v>
      </c>
      <c r="B30" s="25">
        <v>68.9595660749507</v>
      </c>
      <c r="C30" s="25">
        <v>13.340729783037474</v>
      </c>
      <c r="D30" s="25">
        <v>17.699704142011836</v>
      </c>
    </row>
    <row r="31" spans="1:4" x14ac:dyDescent="0.25">
      <c r="A31" s="23" t="s">
        <v>34</v>
      </c>
      <c r="B31" s="25">
        <v>82.154882154882159</v>
      </c>
      <c r="C31" s="25">
        <v>10.113480483850855</v>
      </c>
      <c r="D31" s="25">
        <v>7.7316373612669906</v>
      </c>
    </row>
    <row r="32" spans="1:4" ht="15.75" x14ac:dyDescent="0.3">
      <c r="A32" s="24" t="s">
        <v>35</v>
      </c>
      <c r="B32" s="25">
        <v>84.994173260082889</v>
      </c>
      <c r="C32" s="25">
        <v>8.5990414355685232</v>
      </c>
      <c r="D32" s="25">
        <v>6.4067853043485874</v>
      </c>
    </row>
    <row r="33" spans="1:4" ht="15.75" x14ac:dyDescent="0.3">
      <c r="A33" s="24" t="s">
        <v>41</v>
      </c>
      <c r="B33" s="25">
        <v>76.361453672378047</v>
      </c>
      <c r="C33" s="25">
        <v>9.6738783774763224</v>
      </c>
      <c r="D33" s="25">
        <v>13.964667950145637</v>
      </c>
    </row>
  </sheetData>
  <mergeCells count="1">
    <mergeCell ref="B23:D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2926F-90F2-4E97-950A-3A87D9B41F39}">
  <dimension ref="A1:D33"/>
  <sheetViews>
    <sheetView showGridLines="0" workbookViewId="0">
      <selection activeCell="L32" sqref="L32"/>
    </sheetView>
  </sheetViews>
  <sheetFormatPr baseColWidth="10" defaultRowHeight="15" x14ac:dyDescent="0.25"/>
  <cols>
    <col min="1" max="1" width="14" customWidth="1"/>
    <col min="4" max="4" width="12.5703125" customWidth="1"/>
  </cols>
  <sheetData>
    <row r="1" spans="1:1" x14ac:dyDescent="0.25">
      <c r="A1" s="1" t="s">
        <v>73</v>
      </c>
    </row>
    <row r="21" spans="1:4" ht="15.75" x14ac:dyDescent="0.3">
      <c r="A21" s="2" t="s">
        <v>63</v>
      </c>
    </row>
    <row r="22" spans="1:4" ht="15.75" x14ac:dyDescent="0.3">
      <c r="A22" s="2" t="s">
        <v>72</v>
      </c>
    </row>
    <row r="23" spans="1:4" x14ac:dyDescent="0.25">
      <c r="A23" s="23"/>
      <c r="B23" s="115" t="s">
        <v>68</v>
      </c>
      <c r="C23" s="116"/>
      <c r="D23" s="117"/>
    </row>
    <row r="24" spans="1:4" ht="15.75" x14ac:dyDescent="0.3">
      <c r="A24" s="24"/>
      <c r="B24" s="25" t="s">
        <v>69</v>
      </c>
      <c r="C24" s="25" t="s">
        <v>70</v>
      </c>
      <c r="D24" s="25" t="s">
        <v>71</v>
      </c>
    </row>
    <row r="25" spans="1:4" ht="15.75" x14ac:dyDescent="0.3">
      <c r="A25" s="24" t="s">
        <v>28</v>
      </c>
      <c r="B25" s="25">
        <v>-1.3706907518127465</v>
      </c>
      <c r="C25" s="25">
        <v>-6.8026637444154092</v>
      </c>
      <c r="D25" s="25">
        <v>-1.7318686245936556</v>
      </c>
    </row>
    <row r="26" spans="1:4" ht="15.75" x14ac:dyDescent="0.3">
      <c r="A26" s="24" t="s">
        <v>29</v>
      </c>
      <c r="B26" s="25">
        <v>-1.5520872399965382</v>
      </c>
      <c r="C26" s="25">
        <v>-1.7924716191993626</v>
      </c>
      <c r="D26" s="25">
        <v>-2.3593154258521341</v>
      </c>
    </row>
    <row r="27" spans="1:4" x14ac:dyDescent="0.25">
      <c r="A27" s="23" t="s">
        <v>30</v>
      </c>
      <c r="B27" s="25">
        <v>-0.99048403330588342</v>
      </c>
      <c r="C27" s="25">
        <v>-4.5786235512948918</v>
      </c>
      <c r="D27" s="25">
        <v>-3.4237843744308867</v>
      </c>
    </row>
    <row r="28" spans="1:4" x14ac:dyDescent="0.25">
      <c r="A28" s="28" t="s">
        <v>31</v>
      </c>
      <c r="B28" s="25">
        <v>-0.7597160561240236</v>
      </c>
      <c r="C28" s="25">
        <v>-4.2202683942619164</v>
      </c>
      <c r="D28" s="25">
        <v>-1.3515498751285442</v>
      </c>
    </row>
    <row r="29" spans="1:4" ht="15.75" x14ac:dyDescent="0.3">
      <c r="A29" s="24" t="s">
        <v>32</v>
      </c>
      <c r="B29" s="25">
        <v>1.2917703302600125</v>
      </c>
      <c r="C29" s="25">
        <v>-6.5396018636171114</v>
      </c>
      <c r="D29" s="25">
        <v>-5.8192505510653936</v>
      </c>
    </row>
    <row r="30" spans="1:4" ht="15.75" x14ac:dyDescent="0.3">
      <c r="A30" s="24" t="s">
        <v>33</v>
      </c>
      <c r="B30" s="25">
        <v>0.9771594984235481</v>
      </c>
      <c r="C30" s="25">
        <v>-3.2944120100083398</v>
      </c>
      <c r="D30" s="25">
        <v>-2.8902516006853638</v>
      </c>
    </row>
    <row r="31" spans="1:4" x14ac:dyDescent="0.25">
      <c r="A31" s="23" t="s">
        <v>34</v>
      </c>
      <c r="B31" s="25">
        <v>1.0429447852760736</v>
      </c>
      <c r="C31" s="25">
        <v>-5.2649144764288698</v>
      </c>
      <c r="D31" s="25">
        <v>-6.2938572816582106</v>
      </c>
    </row>
    <row r="32" spans="1:4" ht="15.75" x14ac:dyDescent="0.3">
      <c r="A32" s="24" t="s">
        <v>35</v>
      </c>
      <c r="B32" s="25">
        <v>1.1090380345844757</v>
      </c>
      <c r="C32" s="25">
        <v>-5.942112325091049</v>
      </c>
      <c r="D32" s="25">
        <v>-1.0018954779312212</v>
      </c>
    </row>
    <row r="33" spans="1:4" x14ac:dyDescent="0.25">
      <c r="A33" s="27" t="s">
        <v>41</v>
      </c>
      <c r="B33" s="25">
        <v>3.8172389286190204E-2</v>
      </c>
      <c r="C33" s="25">
        <v>-4.6265538493680136</v>
      </c>
      <c r="D33" s="25">
        <v>-2.5919411103884586</v>
      </c>
    </row>
  </sheetData>
  <mergeCells count="1">
    <mergeCell ref="B23:D2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66625-F31D-4A3B-A19F-5D3132B4976A}">
  <dimension ref="A1:F28"/>
  <sheetViews>
    <sheetView showGridLines="0" workbookViewId="0">
      <selection activeCell="F22" sqref="F22"/>
    </sheetView>
  </sheetViews>
  <sheetFormatPr baseColWidth="10" defaultRowHeight="15" x14ac:dyDescent="0.25"/>
  <cols>
    <col min="1" max="1" width="18.5703125" customWidth="1"/>
    <col min="6" max="6" width="16" customWidth="1"/>
  </cols>
  <sheetData>
    <row r="1" spans="1:6" x14ac:dyDescent="0.25">
      <c r="A1" s="1" t="s">
        <v>74</v>
      </c>
    </row>
    <row r="2" spans="1:6" x14ac:dyDescent="0.25">
      <c r="A2" s="1"/>
    </row>
    <row r="3" spans="1:6" ht="28.5" x14ac:dyDescent="0.25">
      <c r="A3" s="29"/>
      <c r="B3" s="30" t="s">
        <v>75</v>
      </c>
      <c r="C3" s="30" t="s">
        <v>76</v>
      </c>
      <c r="D3" s="30" t="s">
        <v>77</v>
      </c>
      <c r="E3" s="30" t="s">
        <v>78</v>
      </c>
      <c r="F3" s="31" t="s">
        <v>79</v>
      </c>
    </row>
    <row r="4" spans="1:6" ht="28.5" x14ac:dyDescent="0.25">
      <c r="A4" s="32" t="s">
        <v>80</v>
      </c>
      <c r="B4" s="33">
        <v>360100</v>
      </c>
      <c r="C4" s="33">
        <v>1134700</v>
      </c>
      <c r="D4" s="33">
        <v>1017900</v>
      </c>
      <c r="E4" s="33">
        <v>1123800</v>
      </c>
      <c r="F4" s="34">
        <v>2448600</v>
      </c>
    </row>
    <row r="5" spans="1:6" ht="28.5" x14ac:dyDescent="0.25">
      <c r="A5" s="35" t="s">
        <v>81</v>
      </c>
      <c r="B5" s="36">
        <f>B4/$F$4*100</f>
        <v>14.706362819570368</v>
      </c>
      <c r="C5" s="36">
        <f>C4/$F$4*100</f>
        <v>46.340766152086907</v>
      </c>
      <c r="D5" s="36">
        <f t="shared" ref="D5:F5" si="0">D4/$F$4*100</f>
        <v>41.570693457485909</v>
      </c>
      <c r="E5" s="37">
        <f t="shared" si="0"/>
        <v>45.895613820142124</v>
      </c>
      <c r="F5" s="38">
        <f t="shared" si="0"/>
        <v>100</v>
      </c>
    </row>
    <row r="6" spans="1:6" x14ac:dyDescent="0.25">
      <c r="A6" s="39"/>
      <c r="B6" s="40"/>
      <c r="C6" s="40"/>
      <c r="D6" s="40"/>
      <c r="E6" s="40"/>
      <c r="F6" s="40"/>
    </row>
    <row r="7" spans="1:6" ht="15.75" x14ac:dyDescent="0.3">
      <c r="A7" s="2" t="s">
        <v>40</v>
      </c>
    </row>
    <row r="8" spans="1:6" ht="15.75" x14ac:dyDescent="0.3">
      <c r="A8" s="2" t="s">
        <v>82</v>
      </c>
    </row>
    <row r="9" spans="1:6" ht="15.75" x14ac:dyDescent="0.3">
      <c r="A9" s="2" t="s">
        <v>83</v>
      </c>
    </row>
    <row r="11" spans="1:6" ht="15.75" x14ac:dyDescent="0.3">
      <c r="A11" s="2"/>
    </row>
    <row r="13" spans="1:6" x14ac:dyDescent="0.25">
      <c r="D13" s="18"/>
    </row>
    <row r="14" spans="1:6" x14ac:dyDescent="0.25">
      <c r="A14" s="41"/>
    </row>
    <row r="15" spans="1:6" x14ac:dyDescent="0.25">
      <c r="A15" s="18"/>
    </row>
    <row r="27" spans="6:6" ht="15.75" x14ac:dyDescent="0.3">
      <c r="F27" s="2"/>
    </row>
    <row r="28" spans="6:6" ht="15.75" x14ac:dyDescent="0.3">
      <c r="F28" s="2"/>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A03D6-F779-44D6-BDEA-0B319F1ED706}">
  <dimension ref="A1:S30"/>
  <sheetViews>
    <sheetView showGridLines="0" topLeftCell="A31" workbookViewId="0">
      <selection activeCell="K29" sqref="K29"/>
    </sheetView>
  </sheetViews>
  <sheetFormatPr baseColWidth="10" defaultRowHeight="15" x14ac:dyDescent="0.25"/>
  <cols>
    <col min="3" max="3" width="42.42578125" customWidth="1"/>
    <col min="4" max="4" width="11.7109375" bestFit="1" customWidth="1"/>
    <col min="5" max="5" width="26.5703125" customWidth="1"/>
    <col min="6" max="6" width="29.140625" customWidth="1"/>
    <col min="12" max="12" width="29.28515625" customWidth="1"/>
    <col min="15" max="15" width="31.140625" customWidth="1"/>
  </cols>
  <sheetData>
    <row r="1" spans="1:19" x14ac:dyDescent="0.25">
      <c r="A1" s="1" t="s">
        <v>102</v>
      </c>
    </row>
    <row r="3" spans="1:19" x14ac:dyDescent="0.25">
      <c r="L3" s="19"/>
      <c r="M3" s="21">
        <v>2020</v>
      </c>
      <c r="N3" s="21">
        <v>2021</v>
      </c>
    </row>
    <row r="4" spans="1:19" x14ac:dyDescent="0.25">
      <c r="L4" s="19" t="s">
        <v>99</v>
      </c>
      <c r="M4" s="20">
        <v>0.10876612604718876</v>
      </c>
      <c r="N4" s="20">
        <v>0.10299733685315775</v>
      </c>
    </row>
    <row r="5" spans="1:19" ht="27" x14ac:dyDescent="0.25">
      <c r="L5" s="19" t="s">
        <v>98</v>
      </c>
      <c r="M5" s="20">
        <v>2.1443035890023494</v>
      </c>
      <c r="N5" s="20">
        <v>2.0562303383107214</v>
      </c>
    </row>
    <row r="6" spans="1:19" x14ac:dyDescent="0.25">
      <c r="L6" s="12" t="s">
        <v>97</v>
      </c>
      <c r="M6" s="20">
        <v>6.9031114067325472</v>
      </c>
      <c r="N6" s="20">
        <v>6.7403629900592454</v>
      </c>
      <c r="S6" s="18">
        <f>Q5+Q6+Q7+Q8+Q9</f>
        <v>0</v>
      </c>
    </row>
    <row r="7" spans="1:19" x14ac:dyDescent="0.25">
      <c r="L7" s="42" t="s">
        <v>96</v>
      </c>
      <c r="M7" s="20">
        <v>0.56769442194861253</v>
      </c>
      <c r="N7" s="20">
        <v>0.48946196755951443</v>
      </c>
    </row>
    <row r="8" spans="1:19" x14ac:dyDescent="0.25">
      <c r="L8" s="19" t="s">
        <v>95</v>
      </c>
      <c r="M8" s="20">
        <v>1.7070805508898355</v>
      </c>
      <c r="N8" s="20">
        <v>1.4341215229720408</v>
      </c>
    </row>
    <row r="9" spans="1:19" x14ac:dyDescent="0.25">
      <c r="L9" s="19" t="s">
        <v>94</v>
      </c>
      <c r="M9" s="20">
        <v>0.96110721597890714</v>
      </c>
      <c r="N9" s="20">
        <v>0.99840439890925736</v>
      </c>
    </row>
    <row r="10" spans="1:19" x14ac:dyDescent="0.25">
      <c r="L10" s="12" t="s">
        <v>93</v>
      </c>
      <c r="M10" s="20">
        <v>10.096542428382643</v>
      </c>
      <c r="N10" s="20">
        <v>9.5366875942117293</v>
      </c>
    </row>
    <row r="11" spans="1:19" x14ac:dyDescent="0.25">
      <c r="L11" s="19" t="s">
        <v>92</v>
      </c>
      <c r="M11" s="20">
        <v>4.5928405427033958</v>
      </c>
      <c r="N11" s="20">
        <v>3.9105091180414004</v>
      </c>
    </row>
    <row r="12" spans="1:19" x14ac:dyDescent="0.25">
      <c r="L12" s="16" t="s">
        <v>91</v>
      </c>
      <c r="M12" s="20">
        <v>3.0240660543358953</v>
      </c>
      <c r="N12" s="20">
        <v>3.3977686088457646</v>
      </c>
    </row>
    <row r="13" spans="1:19" x14ac:dyDescent="0.25">
      <c r="L13" s="19" t="s">
        <v>90</v>
      </c>
      <c r="M13" s="20">
        <v>0.46452449496302112</v>
      </c>
      <c r="N13" s="20">
        <v>0.31630228942415012</v>
      </c>
    </row>
    <row r="14" spans="1:19" x14ac:dyDescent="0.25">
      <c r="L14" s="19" t="s">
        <v>89</v>
      </c>
      <c r="M14" s="20">
        <v>0.6941285478902729</v>
      </c>
      <c r="N14" s="20">
        <v>0.6891265115226739</v>
      </c>
      <c r="S14" s="18">
        <f>Q19+Q18+Q17+Q16</f>
        <v>0</v>
      </c>
    </row>
    <row r="15" spans="1:19" x14ac:dyDescent="0.25">
      <c r="L15" s="19" t="s">
        <v>88</v>
      </c>
      <c r="M15" s="20">
        <v>5.0033617167220026</v>
      </c>
      <c r="N15" s="20">
        <v>5.2707519009788015</v>
      </c>
    </row>
    <row r="16" spans="1:19" x14ac:dyDescent="0.25">
      <c r="L16" s="12" t="s">
        <v>87</v>
      </c>
      <c r="M16" s="20">
        <v>17.954045612220177</v>
      </c>
      <c r="N16" s="20">
        <v>17.086817116834183</v>
      </c>
    </row>
    <row r="17" spans="1:14" x14ac:dyDescent="0.25">
      <c r="L17" s="42" t="s">
        <v>86</v>
      </c>
      <c r="M17" s="20">
        <v>21.05366035388764</v>
      </c>
      <c r="N17" s="20">
        <v>21.987848601265945</v>
      </c>
    </row>
    <row r="18" spans="1:14" x14ac:dyDescent="0.25">
      <c r="L18" s="19" t="s">
        <v>85</v>
      </c>
      <c r="M18" s="20">
        <v>3.3518834007941805</v>
      </c>
      <c r="N18" s="20">
        <v>3.4504516241275143</v>
      </c>
    </row>
    <row r="19" spans="1:14" x14ac:dyDescent="0.25">
      <c r="L19" s="19" t="s">
        <v>84</v>
      </c>
      <c r="M19" s="20">
        <v>21.37288353750133</v>
      </c>
      <c r="N19" s="20">
        <v>22.532158080083899</v>
      </c>
    </row>
    <row r="20" spans="1:14" x14ac:dyDescent="0.25">
      <c r="L20" s="12" t="s">
        <v>61</v>
      </c>
      <c r="M20" s="20">
        <v>100</v>
      </c>
      <c r="N20" s="20"/>
    </row>
    <row r="29" spans="1:14" ht="15.75" x14ac:dyDescent="0.3">
      <c r="A29" s="2" t="s">
        <v>63</v>
      </c>
    </row>
    <row r="30" spans="1:14" ht="15.75" x14ac:dyDescent="0.3">
      <c r="A30" s="2" t="s">
        <v>101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E726E-8CE3-440B-A5D6-725A26B94600}">
  <dimension ref="A1:N97"/>
  <sheetViews>
    <sheetView showGridLines="0" topLeftCell="A4" workbookViewId="0">
      <selection activeCell="A38" sqref="A38"/>
    </sheetView>
  </sheetViews>
  <sheetFormatPr baseColWidth="10" defaultRowHeight="15" x14ac:dyDescent="0.25"/>
  <cols>
    <col min="1" max="1" width="16.42578125" customWidth="1"/>
    <col min="9" max="9" width="18" customWidth="1"/>
    <col min="12" max="12" width="22.42578125" customWidth="1"/>
    <col min="13" max="13" width="21" customWidth="1"/>
    <col min="16" max="16" width="12.85546875" bestFit="1" customWidth="1"/>
  </cols>
  <sheetData>
    <row r="1" spans="1:14" x14ac:dyDescent="0.25">
      <c r="A1" s="1" t="s">
        <v>103</v>
      </c>
    </row>
    <row r="6" spans="1:14" ht="15.75" x14ac:dyDescent="0.3">
      <c r="L6" s="43" t="s">
        <v>104</v>
      </c>
      <c r="M6" s="44" t="s">
        <v>105</v>
      </c>
      <c r="N6" s="45"/>
    </row>
    <row r="7" spans="1:14" ht="28.5" x14ac:dyDescent="0.3">
      <c r="L7" s="43" t="s">
        <v>75</v>
      </c>
      <c r="M7" s="46" t="s">
        <v>106</v>
      </c>
      <c r="N7" s="45">
        <v>0.18677472976202253</v>
      </c>
    </row>
    <row r="8" spans="1:14" ht="15.75" x14ac:dyDescent="0.3">
      <c r="L8" s="43"/>
      <c r="M8" s="44" t="s">
        <v>107</v>
      </c>
      <c r="N8" s="45">
        <v>6.0622241051663179</v>
      </c>
    </row>
    <row r="9" spans="1:14" x14ac:dyDescent="0.25">
      <c r="L9" s="47"/>
      <c r="M9" s="44" t="s">
        <v>108</v>
      </c>
      <c r="N9" s="45">
        <v>2.6488748874099608</v>
      </c>
    </row>
    <row r="10" spans="1:14" x14ac:dyDescent="0.25">
      <c r="L10" s="48"/>
      <c r="M10" s="44" t="s">
        <v>109</v>
      </c>
      <c r="N10" s="45">
        <v>0.77296508548964959</v>
      </c>
    </row>
    <row r="11" spans="1:14" ht="15.75" x14ac:dyDescent="0.3">
      <c r="L11" s="43" t="s">
        <v>110</v>
      </c>
      <c r="M11" s="44" t="s">
        <v>111</v>
      </c>
      <c r="N11" s="45">
        <v>4.142525640767529E-2</v>
      </c>
    </row>
    <row r="12" spans="1:14" x14ac:dyDescent="0.25">
      <c r="L12" s="47"/>
      <c r="M12" s="44" t="s">
        <v>112</v>
      </c>
      <c r="N12" s="45">
        <v>1.5241343149930104</v>
      </c>
    </row>
    <row r="13" spans="1:14" ht="15.75" x14ac:dyDescent="0.3">
      <c r="L13" s="43"/>
      <c r="M13" s="44" t="s">
        <v>113</v>
      </c>
      <c r="N13" s="45">
        <v>3.0173474005596899</v>
      </c>
    </row>
    <row r="14" spans="1:14" x14ac:dyDescent="0.25">
      <c r="L14" s="49"/>
      <c r="M14" s="44" t="s">
        <v>114</v>
      </c>
      <c r="N14" s="45">
        <v>11.573446344992512</v>
      </c>
    </row>
    <row r="15" spans="1:14" ht="15.75" x14ac:dyDescent="0.3">
      <c r="L15" s="43"/>
      <c r="M15" s="44" t="s">
        <v>115</v>
      </c>
      <c r="N15" s="45">
        <v>20.96864197811836</v>
      </c>
    </row>
    <row r="16" spans="1:14" ht="15.75" x14ac:dyDescent="0.3">
      <c r="L16" s="43"/>
      <c r="M16" s="44" t="s">
        <v>116</v>
      </c>
      <c r="N16" s="45">
        <v>3.9389882346144454</v>
      </c>
    </row>
    <row r="17" spans="12:14" ht="15.75" x14ac:dyDescent="0.3">
      <c r="L17" s="43" t="s">
        <v>77</v>
      </c>
      <c r="M17" s="44" t="s">
        <v>117</v>
      </c>
      <c r="N17" s="45">
        <v>12.060526829473249</v>
      </c>
    </row>
    <row r="18" spans="12:14" x14ac:dyDescent="0.25">
      <c r="L18" s="47"/>
      <c r="M18" s="44" t="s">
        <v>118</v>
      </c>
      <c r="N18" s="45">
        <v>7.2499450726922436</v>
      </c>
    </row>
    <row r="19" spans="12:14" x14ac:dyDescent="0.25">
      <c r="L19" s="48"/>
      <c r="M19" s="44" t="s">
        <v>119</v>
      </c>
      <c r="N19" s="45">
        <v>2.9645865483679805</v>
      </c>
    </row>
    <row r="20" spans="12:14" ht="15.75" x14ac:dyDescent="0.3">
      <c r="L20" s="43" t="s">
        <v>78</v>
      </c>
      <c r="M20" s="44" t="s">
        <v>120</v>
      </c>
      <c r="N20" s="45">
        <v>14.688962631048676</v>
      </c>
    </row>
    <row r="21" spans="12:14" ht="15.75" x14ac:dyDescent="0.3">
      <c r="L21" s="43"/>
      <c r="M21" s="44" t="s">
        <v>121</v>
      </c>
      <c r="N21" s="45">
        <v>7.9596452790088392</v>
      </c>
    </row>
    <row r="22" spans="12:14" x14ac:dyDescent="0.25">
      <c r="L22" s="47"/>
      <c r="M22" s="44" t="s">
        <v>122</v>
      </c>
      <c r="N22" s="45">
        <v>3.6483549380743843</v>
      </c>
    </row>
    <row r="23" spans="12:14" ht="15.75" x14ac:dyDescent="0.3">
      <c r="L23" s="43"/>
      <c r="M23" s="44" t="s">
        <v>123</v>
      </c>
      <c r="N23" s="45">
        <v>0.69315636382097978</v>
      </c>
    </row>
    <row r="36" spans="1:10" ht="15.75" x14ac:dyDescent="0.3">
      <c r="A36" s="2" t="s">
        <v>63</v>
      </c>
    </row>
    <row r="37" spans="1:10" ht="15.75" x14ac:dyDescent="0.3">
      <c r="A37" s="2" t="s">
        <v>127</v>
      </c>
    </row>
    <row r="38" spans="1:10" ht="15.75" x14ac:dyDescent="0.3">
      <c r="A38" s="2" t="s">
        <v>286</v>
      </c>
    </row>
    <row r="39" spans="1:10" x14ac:dyDescent="0.25">
      <c r="A39" t="s">
        <v>128</v>
      </c>
    </row>
    <row r="40" spans="1:10" x14ac:dyDescent="0.25">
      <c r="A40" s="44"/>
      <c r="B40" s="44"/>
      <c r="C40" s="44"/>
      <c r="D40" s="44"/>
      <c r="E40" s="44"/>
      <c r="F40" s="44"/>
      <c r="G40" s="44"/>
      <c r="H40" s="44"/>
      <c r="I40" s="44"/>
      <c r="J40" s="44"/>
    </row>
    <row r="41" spans="1:10" x14ac:dyDescent="0.25">
      <c r="A41" s="44" t="s">
        <v>129</v>
      </c>
      <c r="B41" s="44" t="s">
        <v>28</v>
      </c>
      <c r="C41" s="44" t="s">
        <v>130</v>
      </c>
      <c r="D41" s="44" t="s">
        <v>131</v>
      </c>
      <c r="E41" s="44" t="s">
        <v>132</v>
      </c>
      <c r="F41" s="44" t="s">
        <v>133</v>
      </c>
      <c r="G41" s="44" t="s">
        <v>33</v>
      </c>
      <c r="H41" s="44" t="s">
        <v>34</v>
      </c>
      <c r="I41" s="44" t="s">
        <v>134</v>
      </c>
      <c r="J41" s="44" t="s">
        <v>125</v>
      </c>
    </row>
    <row r="42" spans="1:10" x14ac:dyDescent="0.25">
      <c r="A42" s="44" t="s">
        <v>135</v>
      </c>
      <c r="B42" s="50">
        <v>18062</v>
      </c>
      <c r="C42" s="50">
        <v>14481</v>
      </c>
      <c r="D42" s="50">
        <v>26725</v>
      </c>
      <c r="E42" s="50">
        <v>17114</v>
      </c>
      <c r="F42" s="50">
        <v>16670</v>
      </c>
      <c r="G42" s="50">
        <v>13526</v>
      </c>
      <c r="H42" s="50">
        <v>15058</v>
      </c>
      <c r="I42" s="50">
        <v>16247</v>
      </c>
      <c r="J42" s="50">
        <v>137883</v>
      </c>
    </row>
    <row r="43" spans="1:10" x14ac:dyDescent="0.25">
      <c r="A43" s="44" t="s">
        <v>136</v>
      </c>
      <c r="B43" s="50">
        <v>9493</v>
      </c>
      <c r="C43" s="50">
        <v>5701</v>
      </c>
      <c r="D43" s="50">
        <v>11523</v>
      </c>
      <c r="E43" s="50">
        <v>8818</v>
      </c>
      <c r="F43" s="50">
        <v>10586</v>
      </c>
      <c r="G43" s="50">
        <v>8737</v>
      </c>
      <c r="H43" s="50">
        <v>7921</v>
      </c>
      <c r="I43" s="50">
        <v>6869</v>
      </c>
      <c r="J43" s="50">
        <v>69648</v>
      </c>
    </row>
    <row r="44" spans="1:10" ht="15.75" customHeight="1" x14ac:dyDescent="0.25">
      <c r="A44" s="44" t="s">
        <v>137</v>
      </c>
      <c r="B44" s="50">
        <v>128</v>
      </c>
      <c r="C44" s="50">
        <v>202</v>
      </c>
      <c r="D44" s="50">
        <v>277</v>
      </c>
      <c r="E44" s="50">
        <v>230</v>
      </c>
      <c r="F44" s="50">
        <v>372</v>
      </c>
      <c r="G44" s="50">
        <v>269</v>
      </c>
      <c r="H44" s="50">
        <v>225</v>
      </c>
      <c r="I44" s="50">
        <v>190</v>
      </c>
      <c r="J44" s="50">
        <v>1893</v>
      </c>
    </row>
    <row r="45" spans="1:10" x14ac:dyDescent="0.25">
      <c r="A45" s="51" t="s">
        <v>138</v>
      </c>
      <c r="B45" s="52">
        <v>9</v>
      </c>
      <c r="C45" s="52">
        <v>28</v>
      </c>
      <c r="D45" s="52">
        <v>23</v>
      </c>
      <c r="E45" s="52">
        <v>17</v>
      </c>
      <c r="F45" s="52">
        <v>18</v>
      </c>
      <c r="G45" s="52">
        <v>15</v>
      </c>
      <c r="H45" s="52">
        <v>21</v>
      </c>
      <c r="I45" s="52">
        <v>14</v>
      </c>
      <c r="J45" s="52">
        <v>145</v>
      </c>
    </row>
    <row r="46" spans="1:10" x14ac:dyDescent="0.25">
      <c r="A46" s="44" t="s">
        <v>139</v>
      </c>
      <c r="B46" s="50">
        <v>2806</v>
      </c>
      <c r="C46" s="50">
        <v>3448</v>
      </c>
      <c r="D46" s="50">
        <v>5210</v>
      </c>
      <c r="E46" s="50">
        <v>4023</v>
      </c>
      <c r="F46" s="50">
        <v>5281</v>
      </c>
      <c r="G46" s="50">
        <v>4949</v>
      </c>
      <c r="H46" s="50">
        <v>4719</v>
      </c>
      <c r="I46" s="50">
        <v>4886</v>
      </c>
      <c r="J46" s="50">
        <v>35322</v>
      </c>
    </row>
    <row r="47" spans="1:10" ht="15.75" customHeight="1" x14ac:dyDescent="0.25">
      <c r="A47" s="44" t="s">
        <v>140</v>
      </c>
      <c r="B47" s="50">
        <v>20365</v>
      </c>
      <c r="C47" s="50">
        <v>18551</v>
      </c>
      <c r="D47" s="50">
        <v>10396</v>
      </c>
      <c r="E47" s="50">
        <v>12057</v>
      </c>
      <c r="F47" s="50">
        <v>17431</v>
      </c>
      <c r="G47" s="50">
        <v>15890</v>
      </c>
      <c r="H47" s="50">
        <v>13866</v>
      </c>
      <c r="I47" s="50">
        <v>12489</v>
      </c>
      <c r="J47" s="50">
        <v>121045</v>
      </c>
    </row>
    <row r="48" spans="1:10" ht="15" customHeight="1" x14ac:dyDescent="0.25">
      <c r="A48" s="44" t="s">
        <v>141</v>
      </c>
      <c r="B48" s="50">
        <v>110382</v>
      </c>
      <c r="C48" s="50">
        <v>119277</v>
      </c>
      <c r="D48" s="50">
        <v>143107</v>
      </c>
      <c r="E48" s="50">
        <v>108887</v>
      </c>
      <c r="F48" s="50">
        <v>123151</v>
      </c>
      <c r="G48" s="50">
        <v>123869</v>
      </c>
      <c r="H48" s="50">
        <v>114016</v>
      </c>
      <c r="I48" s="50">
        <v>115510</v>
      </c>
      <c r="J48" s="50">
        <v>958199</v>
      </c>
    </row>
    <row r="49" spans="1:11" ht="15.75" customHeight="1" x14ac:dyDescent="0.25">
      <c r="A49" s="44" t="s">
        <v>142</v>
      </c>
      <c r="B49" s="50">
        <v>776</v>
      </c>
      <c r="C49" s="50">
        <v>737</v>
      </c>
      <c r="D49" s="50">
        <v>1675</v>
      </c>
      <c r="E49" s="50">
        <v>1089</v>
      </c>
      <c r="F49" s="50">
        <v>1124</v>
      </c>
      <c r="G49" s="50">
        <v>949</v>
      </c>
      <c r="H49" s="50">
        <v>1037</v>
      </c>
      <c r="I49" s="50">
        <v>1148</v>
      </c>
      <c r="J49" s="50">
        <v>8535</v>
      </c>
    </row>
    <row r="50" spans="1:11" ht="15" customHeight="1" x14ac:dyDescent="0.25">
      <c r="A50" s="53" t="s">
        <v>143</v>
      </c>
      <c r="B50" s="54">
        <v>53601</v>
      </c>
      <c r="C50" s="54">
        <v>50086</v>
      </c>
      <c r="D50" s="54">
        <v>110566</v>
      </c>
      <c r="E50" s="54">
        <v>63995</v>
      </c>
      <c r="F50" s="54">
        <v>67559</v>
      </c>
      <c r="G50" s="54">
        <v>52892</v>
      </c>
      <c r="H50" s="54">
        <v>61973</v>
      </c>
      <c r="I50" s="54">
        <v>68197</v>
      </c>
      <c r="J50" s="54">
        <v>528869</v>
      </c>
    </row>
    <row r="51" spans="1:11" ht="15.75" customHeight="1" x14ac:dyDescent="0.25">
      <c r="A51" s="44" t="s">
        <v>144</v>
      </c>
      <c r="B51" s="50">
        <v>86171</v>
      </c>
      <c r="C51" s="50">
        <v>61159</v>
      </c>
      <c r="D51" s="50">
        <v>111978</v>
      </c>
      <c r="E51" s="50">
        <v>69295</v>
      </c>
      <c r="F51" s="50">
        <v>54573</v>
      </c>
      <c r="G51" s="50">
        <v>52590</v>
      </c>
      <c r="H51" s="50">
        <v>56426</v>
      </c>
      <c r="I51" s="50">
        <v>58935</v>
      </c>
      <c r="J51" s="50">
        <v>551127</v>
      </c>
      <c r="K51" s="55">
        <f>J51+J52+J53</f>
        <v>1017898</v>
      </c>
    </row>
    <row r="52" spans="1:11" ht="15.75" customHeight="1" x14ac:dyDescent="0.25">
      <c r="A52" s="44" t="s">
        <v>145</v>
      </c>
      <c r="B52" s="50">
        <v>132995</v>
      </c>
      <c r="C52" s="50">
        <v>43653</v>
      </c>
      <c r="D52" s="50">
        <v>38544</v>
      </c>
      <c r="E52" s="50">
        <v>37879</v>
      </c>
      <c r="F52" s="50">
        <v>18043</v>
      </c>
      <c r="G52" s="50">
        <v>19463</v>
      </c>
      <c r="H52" s="50">
        <v>22580</v>
      </c>
      <c r="I52" s="50">
        <v>18142</v>
      </c>
      <c r="J52" s="50">
        <v>331299</v>
      </c>
    </row>
    <row r="53" spans="1:11" ht="15.75" customHeight="1" x14ac:dyDescent="0.25">
      <c r="A53" s="44" t="s">
        <v>146</v>
      </c>
      <c r="B53" s="50">
        <v>12128</v>
      </c>
      <c r="C53" s="50">
        <v>10826</v>
      </c>
      <c r="D53" s="50">
        <v>35275</v>
      </c>
      <c r="E53" s="50">
        <v>17349</v>
      </c>
      <c r="F53" s="50">
        <v>15715</v>
      </c>
      <c r="G53" s="50">
        <v>10662</v>
      </c>
      <c r="H53" s="50">
        <v>14973</v>
      </c>
      <c r="I53" s="50">
        <v>18544</v>
      </c>
      <c r="J53" s="50">
        <v>135472</v>
      </c>
    </row>
    <row r="54" spans="1:11" ht="15" customHeight="1" x14ac:dyDescent="0.25">
      <c r="A54" s="44" t="s">
        <v>147</v>
      </c>
      <c r="B54" s="50">
        <v>101298</v>
      </c>
      <c r="C54" s="50">
        <v>69913</v>
      </c>
      <c r="D54" s="50">
        <v>118988</v>
      </c>
      <c r="E54" s="50">
        <v>78679</v>
      </c>
      <c r="F54" s="50">
        <v>85478</v>
      </c>
      <c r="G54" s="50">
        <v>69804</v>
      </c>
      <c r="H54" s="50">
        <v>74095</v>
      </c>
      <c r="I54" s="50">
        <v>72983</v>
      </c>
      <c r="J54" s="50">
        <v>671238</v>
      </c>
    </row>
    <row r="55" spans="1:11" ht="15" customHeight="1" x14ac:dyDescent="0.25">
      <c r="A55" s="44" t="s">
        <v>148</v>
      </c>
      <c r="B55" s="50">
        <v>68189</v>
      </c>
      <c r="C55" s="50">
        <v>33298</v>
      </c>
      <c r="D55" s="50">
        <v>87673</v>
      </c>
      <c r="E55" s="50">
        <v>47494</v>
      </c>
      <c r="F55" s="50">
        <v>32625</v>
      </c>
      <c r="G55" s="50">
        <v>27188</v>
      </c>
      <c r="H55" s="50">
        <v>30080</v>
      </c>
      <c r="I55" s="50">
        <v>37183</v>
      </c>
      <c r="J55" s="50">
        <v>363730</v>
      </c>
    </row>
    <row r="56" spans="1:11" ht="15.75" customHeight="1" x14ac:dyDescent="0.25">
      <c r="A56" s="44" t="s">
        <v>149</v>
      </c>
      <c r="B56" s="50">
        <v>31574</v>
      </c>
      <c r="C56" s="50">
        <v>19612</v>
      </c>
      <c r="D56" s="50">
        <v>29445</v>
      </c>
      <c r="E56" s="50">
        <v>18437</v>
      </c>
      <c r="F56" s="50">
        <v>19814</v>
      </c>
      <c r="G56" s="50">
        <v>15255</v>
      </c>
      <c r="H56" s="50">
        <v>16827</v>
      </c>
      <c r="I56" s="50">
        <v>15754</v>
      </c>
      <c r="J56" s="50">
        <v>166718</v>
      </c>
    </row>
    <row r="57" spans="1:11" ht="15.75" customHeight="1" x14ac:dyDescent="0.25">
      <c r="A57" s="44" t="s">
        <v>150</v>
      </c>
      <c r="B57" s="50">
        <v>6969</v>
      </c>
      <c r="C57" s="50">
        <v>3640</v>
      </c>
      <c r="D57" s="50">
        <v>6241</v>
      </c>
      <c r="E57" s="50">
        <v>3804</v>
      </c>
      <c r="F57" s="50">
        <v>3660</v>
      </c>
      <c r="G57" s="50">
        <v>1948</v>
      </c>
      <c r="H57" s="50">
        <v>2693</v>
      </c>
      <c r="I57" s="50">
        <v>2720</v>
      </c>
      <c r="J57" s="50">
        <v>31675</v>
      </c>
    </row>
    <row r="58" spans="1:11" ht="15" customHeight="1" x14ac:dyDescent="0.25">
      <c r="A58" s="44" t="s">
        <v>151</v>
      </c>
      <c r="B58" s="50">
        <v>23458</v>
      </c>
      <c r="C58" s="50">
        <v>24558</v>
      </c>
      <c r="D58" s="50">
        <v>54287</v>
      </c>
      <c r="E58" s="50">
        <v>33054</v>
      </c>
      <c r="F58" s="50">
        <v>37630</v>
      </c>
      <c r="G58" s="50">
        <v>30760</v>
      </c>
      <c r="H58" s="50">
        <v>35496</v>
      </c>
      <c r="I58" s="50">
        <v>37781</v>
      </c>
      <c r="J58" s="50">
        <v>277024</v>
      </c>
    </row>
    <row r="59" spans="1:11" ht="15.75" customHeight="1" x14ac:dyDescent="0.25">
      <c r="A59" s="44" t="s">
        <v>152</v>
      </c>
      <c r="B59" s="50">
        <v>15234</v>
      </c>
      <c r="C59" s="50">
        <v>15515</v>
      </c>
      <c r="D59" s="50">
        <v>38981</v>
      </c>
      <c r="E59" s="50">
        <v>20551</v>
      </c>
      <c r="F59" s="50">
        <v>23797</v>
      </c>
      <c r="G59" s="50">
        <v>18906</v>
      </c>
      <c r="H59" s="50">
        <v>21887</v>
      </c>
      <c r="I59" s="50">
        <v>25128</v>
      </c>
      <c r="J59" s="50">
        <v>179999</v>
      </c>
    </row>
    <row r="60" spans="1:11" x14ac:dyDescent="0.25">
      <c r="A60" s="51" t="s">
        <v>153</v>
      </c>
      <c r="B60" s="52">
        <v>43052</v>
      </c>
      <c r="C60" s="52">
        <v>41126</v>
      </c>
      <c r="D60" s="52">
        <v>60283</v>
      </c>
      <c r="E60" s="52">
        <v>41701</v>
      </c>
      <c r="F60" s="52">
        <v>45545</v>
      </c>
      <c r="G60" s="52">
        <v>41525</v>
      </c>
      <c r="H60" s="52">
        <v>42485</v>
      </c>
      <c r="I60" s="52">
        <v>44347</v>
      </c>
      <c r="J60" s="52">
        <v>360064</v>
      </c>
    </row>
    <row r="61" spans="1:11" x14ac:dyDescent="0.25">
      <c r="A61" s="44" t="s">
        <v>154</v>
      </c>
      <c r="B61" s="50">
        <v>99636</v>
      </c>
      <c r="C61" s="50">
        <v>52803</v>
      </c>
      <c r="D61" s="50">
        <v>116925</v>
      </c>
      <c r="E61" s="50">
        <v>65866</v>
      </c>
      <c r="F61" s="50">
        <v>52290</v>
      </c>
      <c r="G61" s="50">
        <v>42323</v>
      </c>
      <c r="H61" s="50">
        <v>46798</v>
      </c>
      <c r="I61" s="50">
        <v>52771</v>
      </c>
      <c r="J61" s="50">
        <v>529412</v>
      </c>
    </row>
    <row r="62" spans="1:11" x14ac:dyDescent="0.25">
      <c r="K62" t="s">
        <v>155</v>
      </c>
    </row>
    <row r="63" spans="1:11" x14ac:dyDescent="0.25">
      <c r="A63" t="s">
        <v>156</v>
      </c>
    </row>
    <row r="64" spans="1:11" x14ac:dyDescent="0.25">
      <c r="A64" s="26"/>
      <c r="B64" s="26" t="s">
        <v>38</v>
      </c>
      <c r="C64" s="50">
        <v>2021</v>
      </c>
      <c r="D64" s="50">
        <v>2020</v>
      </c>
      <c r="E64" s="56">
        <v>2019</v>
      </c>
    </row>
    <row r="65" spans="1:11" x14ac:dyDescent="0.25">
      <c r="A65" s="26" t="s">
        <v>106</v>
      </c>
      <c r="B65" s="57">
        <f>(C65-D65)/D65*100</f>
        <v>0.25842828615059321</v>
      </c>
      <c r="C65" s="58">
        <v>8535</v>
      </c>
      <c r="D65" s="58">
        <v>8513</v>
      </c>
      <c r="I65" t="s">
        <v>75</v>
      </c>
      <c r="J65" t="s">
        <v>125</v>
      </c>
      <c r="K65">
        <v>2020</v>
      </c>
    </row>
    <row r="66" spans="1:11" x14ac:dyDescent="0.25">
      <c r="A66" s="26" t="s">
        <v>107</v>
      </c>
      <c r="B66" s="57">
        <f t="shared" ref="B66:B69" si="0">(C66-D66)/D66*100</f>
        <v>-4.3088380576031611</v>
      </c>
      <c r="C66" s="58">
        <v>277024</v>
      </c>
      <c r="D66" s="58">
        <v>289498</v>
      </c>
      <c r="I66" t="s">
        <v>142</v>
      </c>
      <c r="J66">
        <v>8513</v>
      </c>
    </row>
    <row r="67" spans="1:11" x14ac:dyDescent="0.25">
      <c r="A67" s="26" t="s">
        <v>108</v>
      </c>
      <c r="B67" s="57">
        <f t="shared" si="0"/>
        <v>1.5009852836359063</v>
      </c>
      <c r="C67" s="58">
        <v>121045</v>
      </c>
      <c r="D67" s="58">
        <v>119255</v>
      </c>
      <c r="I67" t="s">
        <v>151</v>
      </c>
      <c r="J67">
        <v>289498</v>
      </c>
    </row>
    <row r="68" spans="1:11" x14ac:dyDescent="0.25">
      <c r="A68" s="26" t="s">
        <v>109</v>
      </c>
      <c r="B68" s="57">
        <f t="shared" si="0"/>
        <v>-13.507027768255057</v>
      </c>
      <c r="C68" s="58">
        <v>35322</v>
      </c>
      <c r="D68" s="58">
        <v>40838</v>
      </c>
      <c r="I68" t="s">
        <v>140</v>
      </c>
      <c r="J68">
        <v>119255</v>
      </c>
    </row>
    <row r="69" spans="1:11" x14ac:dyDescent="0.25">
      <c r="A69" s="26" t="s">
        <v>157</v>
      </c>
      <c r="B69" s="57">
        <f t="shared" si="0"/>
        <v>-25.257731958762886</v>
      </c>
      <c r="C69" s="58">
        <v>145</v>
      </c>
      <c r="D69" s="58">
        <v>194</v>
      </c>
      <c r="I69" t="s">
        <v>139</v>
      </c>
      <c r="J69">
        <v>40838</v>
      </c>
    </row>
    <row r="70" spans="1:11" x14ac:dyDescent="0.25">
      <c r="A70" s="26" t="s">
        <v>61</v>
      </c>
      <c r="B70" s="57">
        <f>(C70-D70)/D70*100</f>
        <v>-3.5407093201366799</v>
      </c>
      <c r="C70" s="59">
        <f>SUM(C65:C69)</f>
        <v>442071</v>
      </c>
      <c r="D70" s="59">
        <f>SUM(D65:D69)</f>
        <v>458298</v>
      </c>
      <c r="E70">
        <v>482093</v>
      </c>
      <c r="I70" t="s">
        <v>138</v>
      </c>
      <c r="J70">
        <v>194</v>
      </c>
    </row>
    <row r="71" spans="1:11" x14ac:dyDescent="0.25">
      <c r="E71" s="18">
        <f>(D70-E70)/E70*100</f>
        <v>-4.9357696544027814</v>
      </c>
    </row>
    <row r="72" spans="1:11" x14ac:dyDescent="0.25">
      <c r="I72" t="s">
        <v>76</v>
      </c>
    </row>
    <row r="73" spans="1:11" x14ac:dyDescent="0.25">
      <c r="A73" t="s">
        <v>158</v>
      </c>
      <c r="I73" t="s">
        <v>137</v>
      </c>
      <c r="J73">
        <v>1713</v>
      </c>
    </row>
    <row r="74" spans="1:11" x14ac:dyDescent="0.25">
      <c r="A74" s="26"/>
      <c r="B74" s="26" t="s">
        <v>125</v>
      </c>
      <c r="C74" s="58">
        <v>2021</v>
      </c>
      <c r="D74" s="58">
        <v>2020</v>
      </c>
      <c r="I74" t="s">
        <v>136</v>
      </c>
      <c r="J74">
        <v>65490</v>
      </c>
    </row>
    <row r="75" spans="1:11" x14ac:dyDescent="0.25">
      <c r="A75" s="26" t="s">
        <v>111</v>
      </c>
      <c r="B75" s="57">
        <f>(C75-D75)/D75*100</f>
        <v>10.507880910683012</v>
      </c>
      <c r="C75" s="58">
        <v>1893</v>
      </c>
      <c r="D75" s="58">
        <v>1713</v>
      </c>
      <c r="I75" t="s">
        <v>135</v>
      </c>
      <c r="J75">
        <v>139879</v>
      </c>
    </row>
    <row r="76" spans="1:11" x14ac:dyDescent="0.25">
      <c r="A76" s="26" t="s">
        <v>112</v>
      </c>
      <c r="B76" s="57">
        <f t="shared" ref="B76:B81" si="1">(C76-D76)/D76*100</f>
        <v>6.349060925332112</v>
      </c>
      <c r="C76" s="58">
        <v>69648</v>
      </c>
      <c r="D76" s="58">
        <v>65490</v>
      </c>
      <c r="I76" t="s">
        <v>143</v>
      </c>
      <c r="J76">
        <v>530431</v>
      </c>
    </row>
    <row r="77" spans="1:11" x14ac:dyDescent="0.25">
      <c r="A77" s="26" t="s">
        <v>113</v>
      </c>
      <c r="B77" s="57">
        <f t="shared" si="1"/>
        <v>-1.4269475761193604</v>
      </c>
      <c r="C77" s="58">
        <v>137883</v>
      </c>
      <c r="D77" s="58">
        <v>139879</v>
      </c>
      <c r="I77" t="s">
        <v>141</v>
      </c>
      <c r="J77">
        <v>965421</v>
      </c>
    </row>
    <row r="78" spans="1:11" x14ac:dyDescent="0.25">
      <c r="A78" s="26" t="s">
        <v>114</v>
      </c>
      <c r="B78" s="57">
        <f t="shared" si="1"/>
        <v>-0.29447750979863546</v>
      </c>
      <c r="C78" s="58">
        <v>528869</v>
      </c>
      <c r="D78" s="58">
        <v>530431</v>
      </c>
      <c r="I78" t="s">
        <v>152</v>
      </c>
      <c r="J78">
        <v>178824</v>
      </c>
    </row>
    <row r="79" spans="1:11" x14ac:dyDescent="0.25">
      <c r="A79" s="26" t="s">
        <v>115</v>
      </c>
      <c r="B79" s="57">
        <f t="shared" si="1"/>
        <v>-0.74806742343495736</v>
      </c>
      <c r="C79" s="58">
        <v>958199</v>
      </c>
      <c r="D79" s="58">
        <v>965421</v>
      </c>
    </row>
    <row r="80" spans="1:11" x14ac:dyDescent="0.25">
      <c r="A80" s="26" t="s">
        <v>116</v>
      </c>
      <c r="B80" s="57">
        <f t="shared" si="1"/>
        <v>0.6570706392877913</v>
      </c>
      <c r="C80" s="58">
        <v>179999</v>
      </c>
      <c r="D80" s="58">
        <v>178824</v>
      </c>
      <c r="I80" t="s">
        <v>77</v>
      </c>
    </row>
    <row r="81" spans="1:10" x14ac:dyDescent="0.25">
      <c r="A81" s="26" t="s">
        <v>61</v>
      </c>
      <c r="B81" s="57">
        <f t="shared" si="1"/>
        <v>-0.27989784021112174</v>
      </c>
      <c r="C81" s="58">
        <f>SUM(C75:C80)</f>
        <v>1876491</v>
      </c>
      <c r="D81" s="58">
        <f>SUM(D75:D80)</f>
        <v>1881758</v>
      </c>
      <c r="I81" t="s">
        <v>144</v>
      </c>
      <c r="J81">
        <v>593084</v>
      </c>
    </row>
    <row r="82" spans="1:10" x14ac:dyDescent="0.25">
      <c r="I82" t="s">
        <v>145</v>
      </c>
      <c r="J82">
        <v>359688</v>
      </c>
    </row>
    <row r="83" spans="1:10" x14ac:dyDescent="0.25">
      <c r="I83" t="s">
        <v>146</v>
      </c>
      <c r="J83">
        <v>158736</v>
      </c>
    </row>
    <row r="84" spans="1:10" x14ac:dyDescent="0.25">
      <c r="A84" t="s">
        <v>124</v>
      </c>
    </row>
    <row r="85" spans="1:10" x14ac:dyDescent="0.25">
      <c r="A85" s="26"/>
      <c r="B85" s="26" t="s">
        <v>125</v>
      </c>
      <c r="C85" s="58">
        <v>2021</v>
      </c>
      <c r="D85" s="58">
        <v>2020</v>
      </c>
      <c r="I85" t="s">
        <v>78</v>
      </c>
    </row>
    <row r="86" spans="1:10" x14ac:dyDescent="0.25">
      <c r="A86" s="26" t="s">
        <v>117</v>
      </c>
      <c r="B86" s="57">
        <f>(C86-D86)/D86*100</f>
        <v>-7.0743773226052298</v>
      </c>
      <c r="C86" s="58">
        <v>551127</v>
      </c>
      <c r="D86" s="58">
        <v>593084</v>
      </c>
      <c r="I86" t="s">
        <v>147</v>
      </c>
      <c r="J86">
        <v>666835</v>
      </c>
    </row>
    <row r="87" spans="1:10" x14ac:dyDescent="0.25">
      <c r="A87" s="26" t="s">
        <v>118</v>
      </c>
      <c r="B87" s="57">
        <f t="shared" ref="B87:B89" si="2">(C87-D87)/D87*100</f>
        <v>-7.8926736504970982</v>
      </c>
      <c r="C87" s="58">
        <v>331299</v>
      </c>
      <c r="D87" s="58">
        <v>359688</v>
      </c>
      <c r="I87" t="s">
        <v>148</v>
      </c>
      <c r="J87">
        <v>381316</v>
      </c>
    </row>
    <row r="88" spans="1:10" x14ac:dyDescent="0.25">
      <c r="A88" s="26" t="s">
        <v>119</v>
      </c>
      <c r="B88" s="57">
        <f t="shared" si="2"/>
        <v>-14.655780667271445</v>
      </c>
      <c r="C88" s="58">
        <v>135472</v>
      </c>
      <c r="D88" s="58">
        <v>158736</v>
      </c>
      <c r="I88" t="s">
        <v>149</v>
      </c>
      <c r="J88">
        <v>163988</v>
      </c>
    </row>
    <row r="89" spans="1:10" x14ac:dyDescent="0.25">
      <c r="A89" s="26" t="s">
        <v>61</v>
      </c>
      <c r="B89" s="57">
        <f t="shared" si="2"/>
        <v>-8.4218917002846592</v>
      </c>
      <c r="C89" s="58">
        <f>SUM(C86:C88)</f>
        <v>1017898</v>
      </c>
      <c r="D89" s="58">
        <f>SUM(D86:D88)</f>
        <v>1111508</v>
      </c>
      <c r="I89" t="s">
        <v>150</v>
      </c>
      <c r="J89">
        <v>32092</v>
      </c>
    </row>
    <row r="91" spans="1:10" x14ac:dyDescent="0.25">
      <c r="A91" t="s">
        <v>126</v>
      </c>
    </row>
    <row r="92" spans="1:10" x14ac:dyDescent="0.25">
      <c r="A92" s="26"/>
      <c r="B92" s="26" t="s">
        <v>125</v>
      </c>
      <c r="C92" s="58">
        <v>2021</v>
      </c>
      <c r="D92" s="58">
        <v>2020</v>
      </c>
    </row>
    <row r="93" spans="1:10" x14ac:dyDescent="0.25">
      <c r="A93" s="26" t="s">
        <v>120</v>
      </c>
      <c r="B93" s="57">
        <f>(C93-D93)/D93*100</f>
        <v>0.66028327847218582</v>
      </c>
      <c r="C93" s="58">
        <v>671238</v>
      </c>
      <c r="D93" s="58">
        <v>666835</v>
      </c>
    </row>
    <row r="94" spans="1:10" x14ac:dyDescent="0.25">
      <c r="A94" s="26" t="s">
        <v>121</v>
      </c>
      <c r="B94" s="57">
        <f t="shared" ref="B94:B97" si="3">(C94-D94)/D94*100</f>
        <v>-4.6119229195732672</v>
      </c>
      <c r="C94" s="58">
        <v>363730</v>
      </c>
      <c r="D94" s="58">
        <v>381316</v>
      </c>
    </row>
    <row r="95" spans="1:10" x14ac:dyDescent="0.25">
      <c r="A95" s="26" t="s">
        <v>122</v>
      </c>
      <c r="B95" s="57">
        <f t="shared" si="3"/>
        <v>1.6647559577530064</v>
      </c>
      <c r="C95" s="58">
        <v>166718</v>
      </c>
      <c r="D95" s="58">
        <v>163988</v>
      </c>
    </row>
    <row r="96" spans="1:10" x14ac:dyDescent="0.25">
      <c r="A96" s="26" t="s">
        <v>123</v>
      </c>
      <c r="B96" s="57">
        <f t="shared" si="3"/>
        <v>-1.2993892558893181</v>
      </c>
      <c r="C96" s="58">
        <v>31675</v>
      </c>
      <c r="D96" s="58">
        <v>32092</v>
      </c>
    </row>
    <row r="97" spans="1:4" x14ac:dyDescent="0.25">
      <c r="A97" s="26" t="s">
        <v>61</v>
      </c>
      <c r="B97" s="57">
        <f t="shared" si="3"/>
        <v>-0.87363198634337191</v>
      </c>
      <c r="C97" s="58">
        <f>SUM(C93:C96)</f>
        <v>1233361</v>
      </c>
      <c r="D97" s="58">
        <f>SUM(D93:D96)</f>
        <v>1244231</v>
      </c>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564C7-D1E6-46C0-9314-D79FDB3F28AC}">
  <dimension ref="A1:J26"/>
  <sheetViews>
    <sheetView showGridLines="0" workbookViewId="0">
      <selection activeCell="N30" sqref="N30"/>
    </sheetView>
  </sheetViews>
  <sheetFormatPr baseColWidth="10" defaultRowHeight="15" x14ac:dyDescent="0.25"/>
  <cols>
    <col min="10" max="10" width="18.28515625" customWidth="1"/>
  </cols>
  <sheetData>
    <row r="1" spans="1:1" x14ac:dyDescent="0.25">
      <c r="A1" s="1" t="s">
        <v>282</v>
      </c>
    </row>
    <row r="19" spans="1:10" ht="15.75" x14ac:dyDescent="0.3">
      <c r="A19" s="2" t="s">
        <v>63</v>
      </c>
    </row>
    <row r="20" spans="1:10" ht="15.75" x14ac:dyDescent="0.3">
      <c r="A20" s="2" t="s">
        <v>283</v>
      </c>
    </row>
    <row r="23" spans="1:10" x14ac:dyDescent="0.25">
      <c r="A23" s="12"/>
      <c r="B23" s="13" t="s">
        <v>28</v>
      </c>
      <c r="C23" s="13" t="s">
        <v>29</v>
      </c>
      <c r="D23" s="13" t="s">
        <v>30</v>
      </c>
      <c r="E23" s="13" t="s">
        <v>31</v>
      </c>
      <c r="F23" s="13" t="s">
        <v>32</v>
      </c>
      <c r="G23" s="13" t="s">
        <v>33</v>
      </c>
      <c r="H23" s="13" t="s">
        <v>34</v>
      </c>
      <c r="I23" s="13" t="s">
        <v>35</v>
      </c>
      <c r="J23" s="13" t="s">
        <v>284</v>
      </c>
    </row>
    <row r="24" spans="1:10" x14ac:dyDescent="0.25">
      <c r="A24" s="16">
        <v>2020</v>
      </c>
      <c r="B24" s="21">
        <v>246602</v>
      </c>
      <c r="C24" s="21">
        <v>125090</v>
      </c>
      <c r="D24" s="21">
        <v>203787</v>
      </c>
      <c r="E24" s="21">
        <v>137266</v>
      </c>
      <c r="F24" s="21">
        <v>98490</v>
      </c>
      <c r="G24" s="21">
        <v>91525</v>
      </c>
      <c r="H24" s="21">
        <v>103525</v>
      </c>
      <c r="I24" s="21">
        <v>105223</v>
      </c>
      <c r="J24" s="21">
        <v>138938.5</v>
      </c>
    </row>
    <row r="25" spans="1:10" x14ac:dyDescent="0.25">
      <c r="A25" s="16">
        <v>2021</v>
      </c>
      <c r="B25" s="21">
        <v>231294</v>
      </c>
      <c r="C25" s="21">
        <v>115638</v>
      </c>
      <c r="D25" s="21">
        <v>185797</v>
      </c>
      <c r="E25" s="21">
        <v>124523</v>
      </c>
      <c r="F25" s="21">
        <v>88331</v>
      </c>
      <c r="G25" s="21">
        <v>82715</v>
      </c>
      <c r="H25" s="21">
        <v>93979</v>
      </c>
      <c r="I25" s="21">
        <v>95621</v>
      </c>
      <c r="J25" s="21">
        <v>127237.25</v>
      </c>
    </row>
    <row r="26" spans="1:10" ht="27" x14ac:dyDescent="0.25">
      <c r="A26" s="16" t="s">
        <v>285</v>
      </c>
      <c r="B26" s="20">
        <v>-6.2075733367937005</v>
      </c>
      <c r="C26" s="20">
        <v>-7.5561595651131181</v>
      </c>
      <c r="D26" s="20">
        <v>-8.8278447594792606</v>
      </c>
      <c r="E26" s="20">
        <v>-9.2834350822490634</v>
      </c>
      <c r="F26" s="20">
        <v>-10.314752766778353</v>
      </c>
      <c r="G26" s="20">
        <v>-9.6257853045615942</v>
      </c>
      <c r="H26" s="20">
        <v>-9.2209611205022934</v>
      </c>
      <c r="I26" s="20">
        <v>-9.1253813329785309</v>
      </c>
      <c r="J26" s="20">
        <v>-8.4218917002846592</v>
      </c>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8DC07-A37D-4762-A8AC-625421E81DC9}">
  <dimension ref="A1:U68"/>
  <sheetViews>
    <sheetView showGridLines="0" topLeftCell="A10" zoomScaleNormal="100" workbookViewId="0">
      <selection activeCell="Q13" sqref="Q13"/>
    </sheetView>
  </sheetViews>
  <sheetFormatPr baseColWidth="10" defaultRowHeight="15" x14ac:dyDescent="0.25"/>
  <cols>
    <col min="2" max="2" width="14.140625" customWidth="1"/>
    <col min="3" max="3" width="15.5703125" customWidth="1"/>
    <col min="4" max="4" width="14.42578125" customWidth="1"/>
    <col min="5" max="5" width="15.85546875" customWidth="1"/>
    <col min="6" max="6" width="14.85546875" customWidth="1"/>
    <col min="7" max="7" width="13.5703125" customWidth="1"/>
    <col min="8" max="9" width="14.140625" customWidth="1"/>
    <col min="10" max="10" width="15.5703125" customWidth="1"/>
    <col min="12" max="12" width="15.140625" customWidth="1"/>
    <col min="13" max="13" width="14" customWidth="1"/>
    <col min="14" max="14" width="15.28515625" customWidth="1"/>
    <col min="15" max="20" width="11.5703125" bestFit="1" customWidth="1"/>
    <col min="21" max="21" width="12.5703125" bestFit="1" customWidth="1"/>
  </cols>
  <sheetData>
    <row r="1" spans="1:15" x14ac:dyDescent="0.25">
      <c r="A1" s="1" t="s">
        <v>159</v>
      </c>
    </row>
    <row r="8" spans="1:15" ht="27" x14ac:dyDescent="0.25">
      <c r="M8" s="19" t="s">
        <v>104</v>
      </c>
      <c r="N8" s="60" t="s">
        <v>105</v>
      </c>
      <c r="O8" s="60" t="s">
        <v>100</v>
      </c>
    </row>
    <row r="9" spans="1:15" ht="40.5" x14ac:dyDescent="0.25">
      <c r="M9" s="19" t="s">
        <v>160</v>
      </c>
      <c r="N9" s="61" t="s">
        <v>106</v>
      </c>
      <c r="O9" s="20">
        <v>0.69536417313164955</v>
      </c>
    </row>
    <row r="10" spans="1:15" x14ac:dyDescent="0.25">
      <c r="M10" s="19"/>
      <c r="N10" s="60" t="s">
        <v>107</v>
      </c>
      <c r="O10" s="20">
        <v>3.9866042352341284</v>
      </c>
    </row>
    <row r="11" spans="1:15" x14ac:dyDescent="0.25">
      <c r="M11" s="12"/>
      <c r="N11" s="60" t="s">
        <v>108</v>
      </c>
      <c r="O11" s="20">
        <v>7.2584475885414683</v>
      </c>
    </row>
    <row r="12" spans="1:15" x14ac:dyDescent="0.25">
      <c r="M12" s="42"/>
      <c r="N12" s="60" t="s">
        <v>109</v>
      </c>
      <c r="O12" s="20">
        <v>1.0535933456535871</v>
      </c>
    </row>
    <row r="13" spans="1:15" x14ac:dyDescent="0.25">
      <c r="M13" s="19" t="s">
        <v>76</v>
      </c>
      <c r="N13" s="61" t="s">
        <v>111</v>
      </c>
      <c r="O13" s="20">
        <v>0.13524690763411612</v>
      </c>
    </row>
    <row r="14" spans="1:15" x14ac:dyDescent="0.25">
      <c r="M14" s="19"/>
      <c r="N14" s="60" t="s">
        <v>112</v>
      </c>
      <c r="O14" s="20">
        <v>1.9112962285437414</v>
      </c>
    </row>
    <row r="15" spans="1:15" x14ac:dyDescent="0.25">
      <c r="M15" s="12"/>
      <c r="N15" s="60" t="s">
        <v>113</v>
      </c>
      <c r="O15" s="20">
        <v>2.0871297617137863</v>
      </c>
    </row>
    <row r="16" spans="1:15" x14ac:dyDescent="0.25">
      <c r="M16" s="19"/>
      <c r="N16" s="60" t="s">
        <v>114</v>
      </c>
      <c r="O16" s="20">
        <v>3.2472395193382102</v>
      </c>
    </row>
    <row r="17" spans="13:15" x14ac:dyDescent="0.25">
      <c r="M17" s="16"/>
      <c r="N17" s="60" t="s">
        <v>115</v>
      </c>
      <c r="O17" s="20">
        <v>17.889390347462076</v>
      </c>
    </row>
    <row r="18" spans="13:15" x14ac:dyDescent="0.25">
      <c r="M18" s="19"/>
      <c r="N18" s="60" t="s">
        <v>116</v>
      </c>
      <c r="O18" s="20">
        <v>3.4014498303618987</v>
      </c>
    </row>
    <row r="19" spans="13:15" x14ac:dyDescent="0.25">
      <c r="M19" s="19" t="s">
        <v>77</v>
      </c>
      <c r="N19" s="60" t="s">
        <v>117</v>
      </c>
      <c r="O19" s="20">
        <v>10.493994498936216</v>
      </c>
    </row>
    <row r="20" spans="13:15" x14ac:dyDescent="0.25">
      <c r="M20" s="19"/>
      <c r="N20" s="60" t="s">
        <v>118</v>
      </c>
      <c r="O20" s="20">
        <v>5.7773265607069959</v>
      </c>
    </row>
    <row r="21" spans="13:15" x14ac:dyDescent="0.25">
      <c r="M21" s="12"/>
      <c r="N21" s="60" t="s">
        <v>119</v>
      </c>
      <c r="O21" s="20">
        <v>3.9389955911807211</v>
      </c>
    </row>
    <row r="22" spans="13:15" x14ac:dyDescent="0.25">
      <c r="M22" s="42" t="s">
        <v>78</v>
      </c>
      <c r="N22" s="60" t="s">
        <v>120</v>
      </c>
      <c r="O22" s="20">
        <v>10.90778418683049</v>
      </c>
    </row>
    <row r="23" spans="13:15" x14ac:dyDescent="0.25">
      <c r="M23" s="19"/>
      <c r="N23" s="60" t="s">
        <v>121</v>
      </c>
      <c r="O23" s="20">
        <v>16.318219506031451</v>
      </c>
    </row>
    <row r="24" spans="13:15" x14ac:dyDescent="0.25">
      <c r="M24" s="19"/>
      <c r="N24" s="60" t="s">
        <v>122</v>
      </c>
      <c r="O24" s="20">
        <v>10.571965048420337</v>
      </c>
    </row>
    <row r="25" spans="13:15" x14ac:dyDescent="0.25">
      <c r="M25" s="12"/>
      <c r="N25" s="60" t="s">
        <v>123</v>
      </c>
      <c r="O25" s="20">
        <v>0.32595267027913022</v>
      </c>
    </row>
    <row r="26" spans="13:15" x14ac:dyDescent="0.25">
      <c r="O26" s="55"/>
    </row>
    <row r="35" spans="1:21" x14ac:dyDescent="0.25">
      <c r="N35" s="18"/>
    </row>
    <row r="40" spans="1:21" x14ac:dyDescent="0.25">
      <c r="L40" s="62"/>
    </row>
    <row r="41" spans="1:21" ht="15.75" x14ac:dyDescent="0.3">
      <c r="A41" s="2" t="s">
        <v>63</v>
      </c>
      <c r="M41" s="55"/>
      <c r="N41" s="55"/>
      <c r="O41" s="55"/>
      <c r="P41" s="55"/>
      <c r="Q41" s="55"/>
      <c r="R41" s="55"/>
      <c r="S41" s="55"/>
      <c r="T41" s="55"/>
      <c r="U41" s="55"/>
    </row>
    <row r="42" spans="1:21" ht="15.75" x14ac:dyDescent="0.3">
      <c r="A42" s="2" t="s">
        <v>161</v>
      </c>
      <c r="M42" s="55"/>
      <c r="N42" s="55"/>
      <c r="O42" s="55"/>
      <c r="P42" s="55"/>
      <c r="Q42" s="55"/>
      <c r="R42" s="55"/>
      <c r="S42" s="55"/>
      <c r="T42" s="55"/>
      <c r="U42" s="55"/>
    </row>
    <row r="43" spans="1:21" x14ac:dyDescent="0.25">
      <c r="M43" s="55"/>
      <c r="N43" s="55"/>
      <c r="O43" s="55"/>
      <c r="P43" s="55"/>
      <c r="Q43" s="55"/>
      <c r="R43" s="55"/>
      <c r="S43" s="55"/>
      <c r="T43" s="55"/>
      <c r="U43" s="55"/>
    </row>
    <row r="44" spans="1:21" x14ac:dyDescent="0.25">
      <c r="M44" s="55"/>
      <c r="N44" s="55"/>
      <c r="O44" s="55"/>
      <c r="P44" s="55"/>
      <c r="Q44" s="55"/>
      <c r="R44" s="55"/>
      <c r="S44" s="55"/>
      <c r="T44" s="55"/>
      <c r="U44" s="55"/>
    </row>
    <row r="45" spans="1:21" x14ac:dyDescent="0.25">
      <c r="M45" s="55"/>
      <c r="N45" s="55"/>
      <c r="O45" s="55"/>
      <c r="P45" s="55"/>
      <c r="Q45" s="55"/>
      <c r="R45" s="55"/>
      <c r="S45" s="55"/>
      <c r="T45" s="55"/>
      <c r="U45" s="55"/>
    </row>
    <row r="46" spans="1:21" x14ac:dyDescent="0.25">
      <c r="M46" s="55"/>
      <c r="N46" s="55"/>
      <c r="O46" s="55"/>
      <c r="P46" s="55"/>
      <c r="Q46" s="55"/>
      <c r="R46" s="55"/>
      <c r="S46" s="55"/>
      <c r="T46" s="55"/>
      <c r="U46" s="55"/>
    </row>
    <row r="48" spans="1:21" x14ac:dyDescent="0.25">
      <c r="L48" s="62"/>
    </row>
    <row r="49" spans="12:21" x14ac:dyDescent="0.25">
      <c r="M49" s="55"/>
      <c r="N49" s="55"/>
      <c r="O49" s="55"/>
      <c r="P49" s="55"/>
      <c r="Q49" s="55"/>
      <c r="R49" s="55"/>
      <c r="S49" s="55"/>
      <c r="T49" s="55"/>
      <c r="U49" s="55"/>
    </row>
    <row r="50" spans="12:21" x14ac:dyDescent="0.25">
      <c r="M50" s="55"/>
      <c r="N50" s="55"/>
      <c r="O50" s="55"/>
      <c r="P50" s="55"/>
      <c r="Q50" s="55"/>
      <c r="R50" s="55"/>
      <c r="S50" s="55"/>
      <c r="T50" s="55"/>
      <c r="U50" s="55"/>
    </row>
    <row r="51" spans="12:21" x14ac:dyDescent="0.25">
      <c r="M51" s="55"/>
      <c r="N51" s="55"/>
      <c r="O51" s="55"/>
      <c r="P51" s="55"/>
      <c r="Q51" s="55"/>
      <c r="R51" s="55"/>
      <c r="S51" s="55"/>
      <c r="T51" s="55"/>
      <c r="U51" s="55"/>
    </row>
    <row r="52" spans="12:21" x14ac:dyDescent="0.25">
      <c r="M52" s="55"/>
      <c r="N52" s="55"/>
      <c r="O52" s="55"/>
      <c r="P52" s="55"/>
      <c r="Q52" s="55"/>
      <c r="R52" s="55"/>
      <c r="S52" s="55"/>
      <c r="T52" s="55"/>
      <c r="U52" s="55"/>
    </row>
    <row r="53" spans="12:21" x14ac:dyDescent="0.25">
      <c r="M53" s="55"/>
      <c r="N53" s="55"/>
      <c r="O53" s="55"/>
      <c r="P53" s="55"/>
      <c r="Q53" s="55"/>
      <c r="R53" s="55"/>
      <c r="S53" s="55"/>
      <c r="T53" s="55"/>
      <c r="U53" s="55"/>
    </row>
    <row r="54" spans="12:21" x14ac:dyDescent="0.25">
      <c r="M54" s="55"/>
      <c r="N54" s="55"/>
      <c r="O54" s="55"/>
      <c r="P54" s="55"/>
      <c r="Q54" s="55"/>
      <c r="R54" s="55"/>
      <c r="S54" s="55"/>
      <c r="T54" s="55"/>
      <c r="U54" s="55"/>
    </row>
    <row r="55" spans="12:21" x14ac:dyDescent="0.25">
      <c r="M55" s="55"/>
      <c r="N55" s="55"/>
      <c r="O55" s="55"/>
      <c r="P55" s="55"/>
      <c r="Q55" s="55"/>
      <c r="R55" s="55"/>
      <c r="S55" s="55"/>
      <c r="T55" s="55"/>
      <c r="U55" s="55"/>
    </row>
    <row r="57" spans="12:21" x14ac:dyDescent="0.25">
      <c r="L57" s="62"/>
    </row>
    <row r="58" spans="12:21" x14ac:dyDescent="0.25">
      <c r="M58" s="55"/>
      <c r="N58" s="55"/>
      <c r="O58" s="55"/>
      <c r="P58" s="55"/>
      <c r="Q58" s="55"/>
      <c r="R58" s="55"/>
      <c r="S58" s="55"/>
      <c r="T58" s="55"/>
      <c r="U58" s="55"/>
    </row>
    <row r="59" spans="12:21" x14ac:dyDescent="0.25">
      <c r="M59" s="55"/>
      <c r="N59" s="55"/>
      <c r="O59" s="55"/>
      <c r="P59" s="55"/>
      <c r="Q59" s="55"/>
      <c r="R59" s="55"/>
      <c r="S59" s="55"/>
      <c r="T59" s="55"/>
      <c r="U59" s="55"/>
    </row>
    <row r="60" spans="12:21" x14ac:dyDescent="0.25">
      <c r="M60" s="55"/>
      <c r="N60" s="55"/>
      <c r="O60" s="55"/>
      <c r="P60" s="55"/>
      <c r="Q60" s="55"/>
      <c r="R60" s="55"/>
      <c r="S60" s="55"/>
      <c r="T60" s="55"/>
      <c r="U60" s="55"/>
    </row>
    <row r="61" spans="12:21" x14ac:dyDescent="0.25">
      <c r="M61" s="55"/>
      <c r="N61" s="55"/>
      <c r="O61" s="55"/>
      <c r="P61" s="55"/>
      <c r="Q61" s="55"/>
      <c r="R61" s="55"/>
      <c r="S61" s="55"/>
      <c r="T61" s="55"/>
      <c r="U61" s="55"/>
    </row>
    <row r="63" spans="12:21" x14ac:dyDescent="0.25">
      <c r="L63" s="62"/>
    </row>
    <row r="64" spans="12:21" x14ac:dyDescent="0.25">
      <c r="M64" s="55"/>
      <c r="N64" s="55"/>
      <c r="O64" s="55"/>
      <c r="P64" s="55"/>
      <c r="Q64" s="55"/>
      <c r="R64" s="55"/>
      <c r="S64" s="55"/>
      <c r="T64" s="55"/>
      <c r="U64" s="55"/>
    </row>
    <row r="65" spans="13:21" x14ac:dyDescent="0.25">
      <c r="M65" s="55"/>
      <c r="N65" s="55"/>
      <c r="O65" s="55"/>
      <c r="P65" s="55"/>
      <c r="Q65" s="55"/>
      <c r="R65" s="55"/>
      <c r="S65" s="55"/>
      <c r="T65" s="55"/>
      <c r="U65" s="55"/>
    </row>
    <row r="66" spans="13:21" x14ac:dyDescent="0.25">
      <c r="M66" s="55"/>
      <c r="N66" s="55"/>
      <c r="O66" s="55"/>
      <c r="P66" s="55"/>
      <c r="Q66" s="55"/>
      <c r="R66" s="55"/>
      <c r="S66" s="55"/>
      <c r="T66" s="55"/>
      <c r="U66" s="55"/>
    </row>
    <row r="67" spans="13:21" x14ac:dyDescent="0.25">
      <c r="M67" s="55"/>
      <c r="N67" s="55"/>
      <c r="O67" s="55"/>
      <c r="P67" s="55"/>
      <c r="Q67" s="55"/>
      <c r="R67" s="55"/>
      <c r="S67" s="55"/>
      <c r="T67" s="55"/>
      <c r="U67" s="55"/>
    </row>
    <row r="68" spans="13:21" x14ac:dyDescent="0.25">
      <c r="M68" s="55"/>
      <c r="N68" s="55"/>
      <c r="O68" s="55"/>
      <c r="P68" s="55"/>
      <c r="Q68" s="55"/>
      <c r="R68" s="55"/>
      <c r="S68" s="55"/>
      <c r="T68" s="55"/>
      <c r="U68" s="55"/>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9F083-AB84-4936-B492-75A51849E3C1}">
  <dimension ref="A1:J27"/>
  <sheetViews>
    <sheetView showGridLines="0" workbookViewId="0">
      <selection activeCell="N14" sqref="N14"/>
    </sheetView>
  </sheetViews>
  <sheetFormatPr baseColWidth="10" defaultRowHeight="15" x14ac:dyDescent="0.25"/>
  <cols>
    <col min="1" max="1" width="19.85546875" customWidth="1"/>
    <col min="2" max="9" width="11.5703125" bestFit="1" customWidth="1"/>
    <col min="10" max="10" width="12.5703125" bestFit="1" customWidth="1"/>
  </cols>
  <sheetData>
    <row r="1" spans="1:1" x14ac:dyDescent="0.25">
      <c r="A1" s="1" t="s">
        <v>162</v>
      </c>
    </row>
    <row r="20" spans="1:10" ht="15.75" x14ac:dyDescent="0.3">
      <c r="A20" s="2" t="s">
        <v>163</v>
      </c>
    </row>
    <row r="21" spans="1:10" ht="15.75" x14ac:dyDescent="0.3">
      <c r="A21" s="2" t="s">
        <v>164</v>
      </c>
    </row>
    <row r="22" spans="1:10" ht="15.75" x14ac:dyDescent="0.3">
      <c r="A22" s="2" t="s">
        <v>165</v>
      </c>
    </row>
    <row r="24" spans="1:10" x14ac:dyDescent="0.25">
      <c r="A24" s="12"/>
      <c r="B24" s="13" t="s">
        <v>28</v>
      </c>
      <c r="C24" s="13" t="s">
        <v>29</v>
      </c>
      <c r="D24" s="13" t="s">
        <v>30</v>
      </c>
      <c r="E24" s="13" t="s">
        <v>31</v>
      </c>
      <c r="F24" s="13" t="s">
        <v>32</v>
      </c>
      <c r="G24" s="13" t="s">
        <v>33</v>
      </c>
      <c r="H24" s="13" t="s">
        <v>34</v>
      </c>
      <c r="I24" s="13" t="s">
        <v>35</v>
      </c>
      <c r="J24" s="13" t="s">
        <v>41</v>
      </c>
    </row>
    <row r="25" spans="1:10" ht="15" customHeight="1" x14ac:dyDescent="0.25">
      <c r="A25" s="16" t="s">
        <v>166</v>
      </c>
      <c r="B25" s="20">
        <v>1.6085040751032363E-2</v>
      </c>
      <c r="C25" s="20">
        <v>0.580622681212146</v>
      </c>
      <c r="D25" s="20">
        <v>0.67912893515070993</v>
      </c>
      <c r="E25" s="20">
        <v>0.98104666650428385</v>
      </c>
      <c r="F25" s="20">
        <v>1.9449626123920145</v>
      </c>
      <c r="G25" s="20">
        <v>2.1733554678710121</v>
      </c>
      <c r="H25" s="20">
        <v>1.7496103175251063</v>
      </c>
      <c r="I25" s="20">
        <v>1.6066741043778163</v>
      </c>
      <c r="J25" s="20">
        <v>1.2236249149624521</v>
      </c>
    </row>
    <row r="26" spans="1:10" x14ac:dyDescent="0.25">
      <c r="A26" s="16" t="s">
        <v>77</v>
      </c>
      <c r="B26" s="20">
        <v>-3.1032476624217233</v>
      </c>
      <c r="C26" s="20">
        <v>-3.3624275568800592</v>
      </c>
      <c r="D26" s="20">
        <v>-5.5919663432525821</v>
      </c>
      <c r="E26" s="20">
        <v>-5.2345668793701128</v>
      </c>
      <c r="F26" s="20">
        <v>-6.5042031778979217</v>
      </c>
      <c r="G26" s="20">
        <v>-5.0340472383807136</v>
      </c>
      <c r="H26" s="20">
        <v>-6.1272740629509528</v>
      </c>
      <c r="I26" s="20">
        <v>-5.1992484008441391</v>
      </c>
      <c r="J26" s="20">
        <v>-4.8350105832503472</v>
      </c>
    </row>
    <row r="27" spans="1:10" ht="15" customHeight="1" x14ac:dyDescent="0.25">
      <c r="A27" s="16" t="s">
        <v>167</v>
      </c>
      <c r="B27" s="20">
        <v>1.8453297648698808</v>
      </c>
      <c r="C27" s="20">
        <v>1.2823973127185275</v>
      </c>
      <c r="D27" s="20">
        <v>1.2751458785712273</v>
      </c>
      <c r="E27" s="20">
        <v>1.2472162001085265</v>
      </c>
      <c r="F27" s="20">
        <v>2.5314934310408455</v>
      </c>
      <c r="G27" s="20">
        <v>2.2508492437352183</v>
      </c>
      <c r="H27" s="20">
        <v>1.1108037018515953</v>
      </c>
      <c r="I27" s="20">
        <v>1.5671935034046884</v>
      </c>
      <c r="J27" s="20">
        <v>0.70241780418460364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003-5300-4E39-8F83-1F00BAD23064}">
  <dimension ref="A1:E68"/>
  <sheetViews>
    <sheetView showGridLines="0" topLeftCell="A31" zoomScaleNormal="100" workbookViewId="0">
      <selection activeCell="K19" sqref="K19"/>
    </sheetView>
  </sheetViews>
  <sheetFormatPr baseColWidth="10" defaultRowHeight="15" x14ac:dyDescent="0.25"/>
  <cols>
    <col min="1" max="1" width="23.5703125" customWidth="1"/>
    <col min="2" max="2" width="15.140625" customWidth="1"/>
    <col min="3" max="3" width="24.42578125" customWidth="1"/>
    <col min="4" max="4" width="24.140625" customWidth="1"/>
    <col min="5" max="5" width="24.28515625" customWidth="1"/>
  </cols>
  <sheetData>
    <row r="1" spans="1:5" x14ac:dyDescent="0.25">
      <c r="A1" s="1" t="s">
        <v>168</v>
      </c>
    </row>
    <row r="2" spans="1:5" x14ac:dyDescent="0.25">
      <c r="A2" s="63" t="s">
        <v>169</v>
      </c>
      <c r="B2" s="63"/>
      <c r="C2" s="63"/>
      <c r="D2" s="63"/>
      <c r="E2" s="63"/>
    </row>
    <row r="3" spans="1:5" ht="15.75" x14ac:dyDescent="0.3">
      <c r="A3" s="2"/>
      <c r="B3" s="2"/>
      <c r="C3" s="119" t="s">
        <v>170</v>
      </c>
      <c r="D3" s="119"/>
      <c r="E3" s="119"/>
    </row>
    <row r="4" spans="1:5" ht="15.75" x14ac:dyDescent="0.3">
      <c r="A4" s="2"/>
      <c r="B4" s="2"/>
      <c r="C4" s="29" t="s">
        <v>171</v>
      </c>
      <c r="D4" s="29" t="s">
        <v>172</v>
      </c>
      <c r="E4" s="29" t="s">
        <v>173</v>
      </c>
    </row>
    <row r="5" spans="1:5" ht="15.75" x14ac:dyDescent="0.3">
      <c r="A5" s="64" t="s">
        <v>174</v>
      </c>
      <c r="B5" s="2"/>
      <c r="C5" s="65">
        <v>69933</v>
      </c>
      <c r="D5" s="66" t="s">
        <v>175</v>
      </c>
      <c r="E5" s="65">
        <v>93212</v>
      </c>
    </row>
    <row r="6" spans="1:5" ht="15.75" x14ac:dyDescent="0.3">
      <c r="A6" s="64" t="s">
        <v>176</v>
      </c>
      <c r="B6" s="2"/>
      <c r="C6" s="65">
        <v>75760</v>
      </c>
      <c r="D6" s="66" t="s">
        <v>177</v>
      </c>
      <c r="E6" s="65">
        <v>99039</v>
      </c>
    </row>
    <row r="7" spans="1:5" x14ac:dyDescent="0.25">
      <c r="A7" s="64" t="s">
        <v>178</v>
      </c>
      <c r="B7" s="64"/>
      <c r="C7" s="67" t="s">
        <v>179</v>
      </c>
      <c r="D7" s="67" t="s">
        <v>179</v>
      </c>
      <c r="E7" s="67" t="s">
        <v>179</v>
      </c>
    </row>
    <row r="8" spans="1:5" ht="15.75" x14ac:dyDescent="0.3">
      <c r="A8" s="2"/>
      <c r="B8" s="2"/>
      <c r="C8" s="120" t="s">
        <v>180</v>
      </c>
      <c r="D8" s="120"/>
      <c r="E8" s="120"/>
    </row>
    <row r="9" spans="1:5" x14ac:dyDescent="0.25">
      <c r="A9" s="118" t="s">
        <v>181</v>
      </c>
      <c r="B9" s="118"/>
      <c r="C9" s="29">
        <v>132.08000000000001</v>
      </c>
      <c r="D9" s="29">
        <v>66.040000000000006</v>
      </c>
      <c r="E9" s="68">
        <v>33.020000000000003</v>
      </c>
    </row>
    <row r="10" spans="1:5" ht="15" customHeight="1" x14ac:dyDescent="0.25">
      <c r="A10" s="118" t="s">
        <v>182</v>
      </c>
      <c r="B10" s="118"/>
      <c r="C10" s="29">
        <v>301.3</v>
      </c>
      <c r="D10" s="29">
        <v>150.66</v>
      </c>
      <c r="E10" s="68">
        <v>75.33</v>
      </c>
    </row>
    <row r="11" spans="1:5" x14ac:dyDescent="0.25">
      <c r="A11" s="118" t="s">
        <v>178</v>
      </c>
      <c r="B11" s="118"/>
      <c r="C11" s="29">
        <v>169.22</v>
      </c>
      <c r="D11" s="69">
        <v>84.62</v>
      </c>
      <c r="E11" s="68">
        <v>42.31</v>
      </c>
    </row>
    <row r="12" spans="1:5" ht="15" customHeight="1" x14ac:dyDescent="0.25">
      <c r="A12" s="118" t="s">
        <v>183</v>
      </c>
      <c r="B12" s="118"/>
      <c r="C12" s="29">
        <v>66.040000000000006</v>
      </c>
      <c r="D12" s="29">
        <v>33.020000000000003</v>
      </c>
      <c r="E12" s="68">
        <v>16.510000000000002</v>
      </c>
    </row>
    <row r="13" spans="1:5" x14ac:dyDescent="0.25">
      <c r="A13" s="118" t="s">
        <v>184</v>
      </c>
      <c r="B13" s="118"/>
      <c r="C13" s="70">
        <v>83.52</v>
      </c>
      <c r="D13" s="71">
        <v>41.77</v>
      </c>
      <c r="E13" s="68">
        <v>20.89</v>
      </c>
    </row>
    <row r="14" spans="1:5" x14ac:dyDescent="0.25">
      <c r="A14" s="63" t="s">
        <v>185</v>
      </c>
      <c r="B14" s="63"/>
      <c r="C14" s="63"/>
      <c r="D14" s="63"/>
      <c r="E14" s="72">
        <v>132.74</v>
      </c>
    </row>
    <row r="15" spans="1:5" x14ac:dyDescent="0.25">
      <c r="A15" s="123" t="s">
        <v>186</v>
      </c>
      <c r="B15" s="123"/>
      <c r="C15" s="123"/>
      <c r="D15" s="123"/>
      <c r="E15" s="123"/>
    </row>
    <row r="16" spans="1:5" x14ac:dyDescent="0.25">
      <c r="A16" s="63" t="s">
        <v>187</v>
      </c>
      <c r="B16" s="63"/>
      <c r="C16" s="63"/>
      <c r="D16" s="63"/>
      <c r="E16" s="72"/>
    </row>
    <row r="17" spans="1:5" ht="15.75" x14ac:dyDescent="0.3">
      <c r="A17" s="73" t="s">
        <v>188</v>
      </c>
      <c r="B17" s="74"/>
      <c r="C17" s="74"/>
      <c r="D17" s="74"/>
      <c r="E17" s="75">
        <v>154.78</v>
      </c>
    </row>
    <row r="18" spans="1:5" ht="15.75" x14ac:dyDescent="0.3">
      <c r="A18" s="73" t="s">
        <v>189</v>
      </c>
      <c r="B18" s="74"/>
      <c r="C18" s="74"/>
      <c r="D18" s="74"/>
      <c r="E18" s="75">
        <v>116.11</v>
      </c>
    </row>
    <row r="19" spans="1:5" x14ac:dyDescent="0.25">
      <c r="A19" s="63" t="s">
        <v>190</v>
      </c>
      <c r="B19" s="63"/>
      <c r="C19" s="63"/>
      <c r="D19" s="63"/>
      <c r="E19" s="72"/>
    </row>
    <row r="20" spans="1:5" ht="15.75" x14ac:dyDescent="0.3">
      <c r="A20" s="64" t="s">
        <v>191</v>
      </c>
      <c r="B20" s="2"/>
      <c r="C20" s="2"/>
      <c r="D20" s="2"/>
      <c r="E20" s="76">
        <v>58.59</v>
      </c>
    </row>
    <row r="21" spans="1:5" ht="15.75" x14ac:dyDescent="0.3">
      <c r="A21" s="64" t="s">
        <v>192</v>
      </c>
      <c r="B21" s="2"/>
      <c r="C21" s="2"/>
      <c r="D21" s="2"/>
      <c r="E21" s="76">
        <v>58.59</v>
      </c>
    </row>
    <row r="22" spans="1:5" x14ac:dyDescent="0.25">
      <c r="A22" s="63" t="s">
        <v>193</v>
      </c>
      <c r="B22" s="63"/>
      <c r="C22" s="63"/>
      <c r="D22" s="63"/>
      <c r="E22" s="72"/>
    </row>
    <row r="23" spans="1:5" ht="15.75" x14ac:dyDescent="0.3">
      <c r="A23" s="74" t="s">
        <v>194</v>
      </c>
      <c r="B23" s="74"/>
      <c r="C23" s="74"/>
      <c r="D23" s="74"/>
      <c r="E23" s="75">
        <v>398.79</v>
      </c>
    </row>
    <row r="24" spans="1:5" ht="15.75" x14ac:dyDescent="0.3">
      <c r="A24" s="74" t="s">
        <v>195</v>
      </c>
      <c r="B24" s="74"/>
      <c r="C24" s="74"/>
      <c r="D24" s="74"/>
      <c r="E24" s="75">
        <v>257.8</v>
      </c>
    </row>
    <row r="25" spans="1:5" ht="15.75" x14ac:dyDescent="0.3">
      <c r="A25" s="74" t="s">
        <v>196</v>
      </c>
      <c r="B25" s="74"/>
      <c r="C25" s="74"/>
      <c r="D25" s="74"/>
      <c r="E25" s="75">
        <v>148.72</v>
      </c>
    </row>
    <row r="26" spans="1:5" x14ac:dyDescent="0.25">
      <c r="A26" s="77" t="s">
        <v>197</v>
      </c>
      <c r="B26" s="78"/>
      <c r="C26" s="78"/>
      <c r="D26" s="78"/>
      <c r="E26" s="79">
        <v>651.84</v>
      </c>
    </row>
    <row r="27" spans="1:5" x14ac:dyDescent="0.25">
      <c r="A27" s="80" t="s">
        <v>198</v>
      </c>
      <c r="B27" s="81"/>
      <c r="C27" s="81"/>
      <c r="D27" s="81"/>
      <c r="E27" s="82">
        <v>948.27</v>
      </c>
    </row>
    <row r="28" spans="1:5" x14ac:dyDescent="0.25">
      <c r="A28" s="63" t="s">
        <v>199</v>
      </c>
      <c r="B28" s="63"/>
      <c r="C28" s="63"/>
      <c r="D28" s="63"/>
      <c r="E28" s="63"/>
    </row>
    <row r="29" spans="1:5" ht="15.75" x14ac:dyDescent="0.3">
      <c r="A29" s="74" t="s">
        <v>200</v>
      </c>
      <c r="B29" s="74"/>
      <c r="C29" s="74"/>
      <c r="D29" s="74"/>
      <c r="E29" s="75">
        <v>171.91</v>
      </c>
    </row>
    <row r="30" spans="1:5" ht="15.75" x14ac:dyDescent="0.3">
      <c r="A30" s="74" t="s">
        <v>201</v>
      </c>
      <c r="B30" s="74"/>
      <c r="C30" s="74"/>
      <c r="D30" s="74"/>
      <c r="E30" s="75">
        <v>85.95</v>
      </c>
    </row>
    <row r="31" spans="1:5" x14ac:dyDescent="0.25">
      <c r="A31" s="63" t="s">
        <v>202</v>
      </c>
      <c r="B31" s="63"/>
      <c r="C31" s="63"/>
      <c r="D31" s="63"/>
      <c r="E31" s="63"/>
    </row>
    <row r="32" spans="1:5" ht="15.75" x14ac:dyDescent="0.3">
      <c r="A32" s="74" t="s">
        <v>203</v>
      </c>
      <c r="B32" s="74"/>
      <c r="C32" s="74"/>
      <c r="D32" s="74"/>
      <c r="E32" s="75">
        <v>370.31</v>
      </c>
    </row>
    <row r="33" spans="1:5" ht="15.75" x14ac:dyDescent="0.3">
      <c r="A33" s="74" t="s">
        <v>204</v>
      </c>
      <c r="B33" s="74"/>
      <c r="C33" s="74"/>
      <c r="D33" s="74"/>
      <c r="E33" s="75">
        <v>390.74</v>
      </c>
    </row>
    <row r="34" spans="1:5" ht="15.75" x14ac:dyDescent="0.3">
      <c r="A34" s="74" t="s">
        <v>205</v>
      </c>
      <c r="B34" s="74"/>
      <c r="C34" s="74"/>
      <c r="D34" s="74"/>
      <c r="E34" s="75">
        <v>404.28</v>
      </c>
    </row>
    <row r="35" spans="1:5" x14ac:dyDescent="0.25">
      <c r="A35" s="63" t="s">
        <v>206</v>
      </c>
      <c r="B35" s="63"/>
      <c r="C35" s="63"/>
      <c r="D35" s="63"/>
      <c r="E35" s="63"/>
    </row>
    <row r="36" spans="1:5" ht="15.75" x14ac:dyDescent="0.3">
      <c r="A36" s="74" t="s">
        <v>207</v>
      </c>
      <c r="B36" s="74"/>
      <c r="C36" s="74"/>
      <c r="D36" s="74"/>
      <c r="E36" s="75">
        <v>257.88</v>
      </c>
    </row>
    <row r="37" spans="1:5" ht="15.75" x14ac:dyDescent="0.3">
      <c r="A37" s="74" t="s">
        <v>208</v>
      </c>
      <c r="B37" s="74"/>
      <c r="C37" s="74"/>
      <c r="D37" s="74"/>
      <c r="E37" s="75">
        <v>171.91</v>
      </c>
    </row>
    <row r="38" spans="1:5" x14ac:dyDescent="0.25">
      <c r="A38" s="63" t="s">
        <v>209</v>
      </c>
      <c r="B38" s="63"/>
      <c r="C38" s="63"/>
      <c r="D38" s="63"/>
      <c r="E38" s="63"/>
    </row>
    <row r="39" spans="1:5" x14ac:dyDescent="0.25">
      <c r="A39" s="83"/>
      <c r="B39" s="83"/>
      <c r="C39" s="122" t="s">
        <v>210</v>
      </c>
      <c r="D39" s="122"/>
      <c r="E39" s="122"/>
    </row>
    <row r="40" spans="1:5" ht="15.75" x14ac:dyDescent="0.3">
      <c r="A40" s="83"/>
      <c r="B40" s="83"/>
      <c r="C40" s="84" t="s">
        <v>211</v>
      </c>
      <c r="D40" s="84" t="s">
        <v>212</v>
      </c>
      <c r="E40" s="84" t="s">
        <v>213</v>
      </c>
    </row>
    <row r="41" spans="1:5" ht="15.75" x14ac:dyDescent="0.3">
      <c r="A41" s="74" t="s">
        <v>214</v>
      </c>
      <c r="B41" s="74"/>
      <c r="C41" s="65">
        <v>21277</v>
      </c>
      <c r="D41" s="65">
        <v>47283</v>
      </c>
      <c r="E41" s="65">
        <v>47283</v>
      </c>
    </row>
    <row r="42" spans="1:5" ht="15.75" x14ac:dyDescent="0.3">
      <c r="A42" s="74" t="s">
        <v>215</v>
      </c>
      <c r="B42" s="74"/>
      <c r="C42" s="65">
        <v>24297</v>
      </c>
      <c r="D42" s="65">
        <v>53995</v>
      </c>
      <c r="E42" s="65">
        <v>53995</v>
      </c>
    </row>
    <row r="43" spans="1:5" ht="15.75" x14ac:dyDescent="0.3">
      <c r="A43" s="74" t="s">
        <v>216</v>
      </c>
      <c r="B43" s="83"/>
      <c r="C43" s="65">
        <v>27317</v>
      </c>
      <c r="D43" s="65">
        <v>60707</v>
      </c>
      <c r="E43" s="65">
        <v>60707</v>
      </c>
    </row>
    <row r="44" spans="1:5" ht="15.75" x14ac:dyDescent="0.3">
      <c r="A44" s="124" t="s">
        <v>217</v>
      </c>
      <c r="B44" s="124"/>
      <c r="C44" s="67" t="s">
        <v>218</v>
      </c>
      <c r="D44" s="67" t="s">
        <v>219</v>
      </c>
      <c r="E44" s="67" t="s">
        <v>219</v>
      </c>
    </row>
    <row r="45" spans="1:5" ht="15.75" x14ac:dyDescent="0.3">
      <c r="A45" s="85" t="s">
        <v>220</v>
      </c>
      <c r="B45" s="86"/>
      <c r="C45" s="67"/>
      <c r="D45" s="67"/>
      <c r="E45" s="67"/>
    </row>
    <row r="46" spans="1:5" x14ac:dyDescent="0.25">
      <c r="A46" s="121" t="s">
        <v>221</v>
      </c>
      <c r="B46" s="121"/>
      <c r="C46" s="121"/>
      <c r="D46" s="121"/>
      <c r="E46" s="121"/>
    </row>
    <row r="47" spans="1:5" ht="30.75" customHeight="1" x14ac:dyDescent="0.25">
      <c r="A47" s="122" t="s">
        <v>222</v>
      </c>
      <c r="B47" s="122"/>
      <c r="C47" s="122"/>
      <c r="D47" s="122"/>
      <c r="E47" s="122"/>
    </row>
    <row r="48" spans="1:5" x14ac:dyDescent="0.25">
      <c r="A48" s="87" t="s">
        <v>223</v>
      </c>
      <c r="B48" s="87"/>
      <c r="C48" s="88" t="s">
        <v>224</v>
      </c>
      <c r="D48" s="88" t="s">
        <v>225</v>
      </c>
      <c r="E48" s="88" t="s">
        <v>226</v>
      </c>
    </row>
    <row r="49" spans="1:5" ht="15.75" x14ac:dyDescent="0.3">
      <c r="A49" s="89" t="s">
        <v>227</v>
      </c>
      <c r="B49" s="83"/>
      <c r="C49" s="90">
        <v>470.69</v>
      </c>
      <c r="D49" s="90">
        <v>296.8</v>
      </c>
      <c r="E49" s="90">
        <v>178.06</v>
      </c>
    </row>
    <row r="50" spans="1:5" ht="15.75" x14ac:dyDescent="0.3">
      <c r="A50" s="74" t="s">
        <v>228</v>
      </c>
      <c r="B50" s="83"/>
      <c r="C50" s="90">
        <v>235.34</v>
      </c>
      <c r="D50" s="90">
        <v>148.43</v>
      </c>
      <c r="E50" s="90">
        <v>89.03</v>
      </c>
    </row>
    <row r="51" spans="1:5" x14ac:dyDescent="0.25">
      <c r="A51" s="121" t="s">
        <v>229</v>
      </c>
      <c r="B51" s="121"/>
      <c r="C51" s="121"/>
      <c r="D51" s="121"/>
      <c r="E51" s="121"/>
    </row>
    <row r="52" spans="1:5" ht="15.75" customHeight="1" x14ac:dyDescent="0.25">
      <c r="A52" s="122" t="s">
        <v>230</v>
      </c>
      <c r="B52" s="122"/>
      <c r="C52" s="122"/>
      <c r="D52" s="122"/>
      <c r="E52" s="122"/>
    </row>
    <row r="53" spans="1:5" x14ac:dyDescent="0.25">
      <c r="A53" s="88"/>
      <c r="B53" s="88"/>
      <c r="C53" s="88" t="s">
        <v>224</v>
      </c>
      <c r="D53" s="88" t="s">
        <v>231</v>
      </c>
      <c r="E53" s="88" t="s">
        <v>226</v>
      </c>
    </row>
    <row r="54" spans="1:5" ht="15.75" customHeight="1" x14ac:dyDescent="0.25">
      <c r="A54" s="87" t="s">
        <v>223</v>
      </c>
      <c r="B54" s="83"/>
      <c r="C54" s="122" t="s">
        <v>232</v>
      </c>
      <c r="D54" s="122"/>
      <c r="E54" s="122"/>
    </row>
    <row r="55" spans="1:5" ht="15.75" x14ac:dyDescent="0.3">
      <c r="A55" s="89" t="s">
        <v>227</v>
      </c>
      <c r="B55" s="83"/>
      <c r="C55" s="90">
        <v>712.27</v>
      </c>
      <c r="D55" s="90">
        <v>593.55999999999995</v>
      </c>
      <c r="E55" s="90">
        <v>474.86</v>
      </c>
    </row>
    <row r="56" spans="1:5" ht="15.75" x14ac:dyDescent="0.3">
      <c r="A56" s="74" t="s">
        <v>228</v>
      </c>
      <c r="B56" s="83"/>
      <c r="C56" s="90">
        <v>356.14</v>
      </c>
      <c r="D56" s="90">
        <v>296.77999999999997</v>
      </c>
      <c r="E56" s="90">
        <v>237.43</v>
      </c>
    </row>
    <row r="57" spans="1:5" ht="30.75" customHeight="1" x14ac:dyDescent="0.25">
      <c r="A57" s="87" t="s">
        <v>223</v>
      </c>
      <c r="B57" s="83"/>
      <c r="C57" s="122" t="s">
        <v>233</v>
      </c>
      <c r="D57" s="122"/>
      <c r="E57" s="122"/>
    </row>
    <row r="58" spans="1:5" ht="15.75" x14ac:dyDescent="0.3">
      <c r="A58" s="89" t="s">
        <v>227</v>
      </c>
      <c r="B58" s="83"/>
      <c r="C58" s="90">
        <v>860.68</v>
      </c>
      <c r="D58" s="90">
        <v>741.94</v>
      </c>
      <c r="E58" s="90">
        <v>623.23</v>
      </c>
    </row>
    <row r="59" spans="1:5" ht="15.75" x14ac:dyDescent="0.3">
      <c r="A59" s="74" t="s">
        <v>228</v>
      </c>
      <c r="B59" s="83"/>
      <c r="C59" s="90">
        <v>430.34</v>
      </c>
      <c r="D59" s="90">
        <v>370.97</v>
      </c>
      <c r="E59" s="90">
        <v>311.62</v>
      </c>
    </row>
    <row r="60" spans="1:5" x14ac:dyDescent="0.25">
      <c r="A60" s="63" t="s">
        <v>234</v>
      </c>
      <c r="B60" s="63"/>
      <c r="C60" s="63"/>
      <c r="D60" s="63"/>
      <c r="E60" s="63"/>
    </row>
    <row r="61" spans="1:5" ht="15.75" x14ac:dyDescent="0.3">
      <c r="A61" s="91"/>
      <c r="B61" s="74"/>
      <c r="C61" s="92" t="s">
        <v>235</v>
      </c>
      <c r="D61" s="83"/>
      <c r="E61" s="66" t="s">
        <v>236</v>
      </c>
    </row>
    <row r="62" spans="1:5" ht="15.75" x14ac:dyDescent="0.3">
      <c r="A62" s="74" t="s">
        <v>237</v>
      </c>
      <c r="B62" s="74"/>
      <c r="C62" s="90">
        <v>565.34</v>
      </c>
      <c r="D62" s="74"/>
      <c r="E62" s="90">
        <v>848.01</v>
      </c>
    </row>
    <row r="63" spans="1:5" ht="15.75" x14ac:dyDescent="0.3">
      <c r="A63" s="74" t="s">
        <v>214</v>
      </c>
      <c r="B63" s="74"/>
      <c r="C63" s="90">
        <v>848.01</v>
      </c>
      <c r="D63" s="74"/>
      <c r="E63" s="90">
        <v>1017.61</v>
      </c>
    </row>
    <row r="64" spans="1:5" ht="15.75" x14ac:dyDescent="0.3">
      <c r="A64" s="74" t="s">
        <v>215</v>
      </c>
      <c r="B64" s="74"/>
      <c r="C64" s="90">
        <v>1017.61</v>
      </c>
      <c r="D64" s="74"/>
      <c r="E64" s="90">
        <v>1187.21</v>
      </c>
    </row>
    <row r="65" spans="1:5" ht="15.75" x14ac:dyDescent="0.3">
      <c r="A65" s="74" t="s">
        <v>238</v>
      </c>
      <c r="B65" s="74"/>
      <c r="C65" s="67" t="s">
        <v>239</v>
      </c>
      <c r="D65" s="93"/>
      <c r="E65" s="67" t="s">
        <v>239</v>
      </c>
    </row>
    <row r="66" spans="1:5" x14ac:dyDescent="0.25">
      <c r="A66" s="63" t="s">
        <v>240</v>
      </c>
      <c r="B66" s="63"/>
      <c r="C66" s="63"/>
      <c r="D66" s="63"/>
      <c r="E66" s="72">
        <v>903.6</v>
      </c>
    </row>
    <row r="67" spans="1:5" ht="15.75" x14ac:dyDescent="0.3">
      <c r="A67" s="2" t="s">
        <v>241</v>
      </c>
      <c r="B67" s="2"/>
      <c r="C67" s="2"/>
      <c r="D67" s="2"/>
      <c r="E67" s="94">
        <v>179.31</v>
      </c>
    </row>
    <row r="68" spans="1:5" ht="16.5" x14ac:dyDescent="0.3">
      <c r="A68" s="2" t="s">
        <v>242</v>
      </c>
      <c r="B68" s="3"/>
      <c r="C68" s="3"/>
      <c r="D68" s="3"/>
      <c r="E68" s="76">
        <v>104.77</v>
      </c>
    </row>
  </sheetData>
  <mergeCells count="16">
    <mergeCell ref="A51:E51"/>
    <mergeCell ref="A52:E52"/>
    <mergeCell ref="C54:E54"/>
    <mergeCell ref="C57:E57"/>
    <mergeCell ref="A13:B13"/>
    <mergeCell ref="A15:E15"/>
    <mergeCell ref="C39:E39"/>
    <mergeCell ref="A44:B44"/>
    <mergeCell ref="A46:E46"/>
    <mergeCell ref="A47:E47"/>
    <mergeCell ref="A12:B12"/>
    <mergeCell ref="C3:E3"/>
    <mergeCell ref="C8:E8"/>
    <mergeCell ref="A9:B9"/>
    <mergeCell ref="A10:B10"/>
    <mergeCell ref="A11:B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F5355-DC3B-4730-B8FE-03BABFC50F5F}">
  <dimension ref="A1:S64"/>
  <sheetViews>
    <sheetView showGridLines="0" workbookViewId="0">
      <selection activeCell="G24" sqref="G24"/>
    </sheetView>
  </sheetViews>
  <sheetFormatPr baseColWidth="10" defaultColWidth="9.140625" defaultRowHeight="15" x14ac:dyDescent="0.25"/>
  <cols>
    <col min="2" max="17" width="10.140625" bestFit="1" customWidth="1"/>
    <col min="18" max="18" width="13" customWidth="1"/>
    <col min="19" max="19" width="18.85546875" customWidth="1"/>
    <col min="20" max="49" width="10.140625" bestFit="1" customWidth="1"/>
  </cols>
  <sheetData>
    <row r="1" spans="1:19" x14ac:dyDescent="0.25">
      <c r="A1" s="1" t="s">
        <v>281</v>
      </c>
      <c r="B1" s="1"/>
    </row>
    <row r="4" spans="1:19" ht="54" x14ac:dyDescent="0.25">
      <c r="Q4" s="5"/>
      <c r="R4" s="6"/>
      <c r="S4" s="6" t="s">
        <v>2</v>
      </c>
    </row>
    <row r="5" spans="1:19" x14ac:dyDescent="0.25">
      <c r="Q5" s="7">
        <v>2017</v>
      </c>
      <c r="R5" s="8" t="s">
        <v>3</v>
      </c>
      <c r="S5" s="8">
        <v>2167697</v>
      </c>
    </row>
    <row r="6" spans="1:19" x14ac:dyDescent="0.25">
      <c r="Q6" s="9"/>
      <c r="R6" s="8" t="s">
        <v>4</v>
      </c>
      <c r="S6" s="8">
        <v>2180116</v>
      </c>
    </row>
    <row r="7" spans="1:19" x14ac:dyDescent="0.25">
      <c r="Q7" s="9"/>
      <c r="R7" s="8" t="s">
        <v>5</v>
      </c>
      <c r="S7" s="8">
        <v>2194011</v>
      </c>
    </row>
    <row r="8" spans="1:19" x14ac:dyDescent="0.25">
      <c r="Q8" s="9"/>
      <c r="R8" s="8" t="s">
        <v>6</v>
      </c>
      <c r="S8" s="8">
        <v>2202203</v>
      </c>
    </row>
    <row r="9" spans="1:19" x14ac:dyDescent="0.25">
      <c r="Q9" s="9"/>
      <c r="R9" s="8" t="s">
        <v>7</v>
      </c>
      <c r="S9" s="8">
        <v>2211222</v>
      </c>
    </row>
    <row r="10" spans="1:19" x14ac:dyDescent="0.25">
      <c r="Q10" s="9"/>
      <c r="R10" s="8" t="s">
        <v>8</v>
      </c>
      <c r="S10" s="8">
        <v>2212394</v>
      </c>
    </row>
    <row r="11" spans="1:19" x14ac:dyDescent="0.25">
      <c r="Q11" s="9"/>
      <c r="R11" s="8" t="s">
        <v>9</v>
      </c>
      <c r="S11" s="8">
        <v>2187585</v>
      </c>
    </row>
    <row r="12" spans="1:19" x14ac:dyDescent="0.25">
      <c r="Q12" s="9"/>
      <c r="R12" s="8" t="s">
        <v>10</v>
      </c>
      <c r="S12" s="8">
        <v>2210286</v>
      </c>
    </row>
    <row r="13" spans="1:19" x14ac:dyDescent="0.25">
      <c r="Q13" s="9"/>
      <c r="R13" s="8" t="s">
        <v>11</v>
      </c>
      <c r="S13" s="8">
        <v>2220079</v>
      </c>
    </row>
    <row r="14" spans="1:19" x14ac:dyDescent="0.25">
      <c r="Q14" s="9"/>
      <c r="R14" s="8" t="s">
        <v>12</v>
      </c>
      <c r="S14" s="8">
        <v>2245739</v>
      </c>
    </row>
    <row r="15" spans="1:19" x14ac:dyDescent="0.25">
      <c r="Q15" s="9"/>
      <c r="R15" s="8" t="s">
        <v>13</v>
      </c>
      <c r="S15" s="8">
        <v>2259424</v>
      </c>
    </row>
    <row r="16" spans="1:19" x14ac:dyDescent="0.25">
      <c r="Q16" s="10"/>
      <c r="R16" s="8" t="s">
        <v>14</v>
      </c>
      <c r="S16" s="8">
        <v>2265281</v>
      </c>
    </row>
    <row r="17" spans="1:19" x14ac:dyDescent="0.25">
      <c r="Q17" s="7">
        <v>2018</v>
      </c>
      <c r="R17" s="8" t="s">
        <v>3</v>
      </c>
      <c r="S17" s="8">
        <v>2186495</v>
      </c>
    </row>
    <row r="18" spans="1:19" ht="15.75" x14ac:dyDescent="0.3">
      <c r="A18" s="2"/>
      <c r="Q18" s="9"/>
      <c r="R18" s="8" t="s">
        <v>4</v>
      </c>
      <c r="S18" s="8">
        <v>2199036</v>
      </c>
    </row>
    <row r="19" spans="1:19" ht="15.75" x14ac:dyDescent="0.3">
      <c r="A19" s="2" t="s">
        <v>0</v>
      </c>
      <c r="Q19" s="9"/>
      <c r="R19" s="8" t="s">
        <v>5</v>
      </c>
      <c r="S19" s="8">
        <v>2212022</v>
      </c>
    </row>
    <row r="20" spans="1:19" ht="15.75" x14ac:dyDescent="0.3">
      <c r="A20" s="2" t="s">
        <v>26</v>
      </c>
      <c r="Q20" s="9"/>
      <c r="R20" s="8" t="s">
        <v>6</v>
      </c>
      <c r="S20" s="8">
        <v>2220502</v>
      </c>
    </row>
    <row r="21" spans="1:19" x14ac:dyDescent="0.25">
      <c r="Q21" s="9"/>
      <c r="R21" s="8" t="s">
        <v>7</v>
      </c>
      <c r="S21" s="8">
        <v>2229898</v>
      </c>
    </row>
    <row r="22" spans="1:19" x14ac:dyDescent="0.25">
      <c r="Q22" s="9"/>
      <c r="R22" s="8" t="s">
        <v>8</v>
      </c>
      <c r="S22" s="8">
        <v>2231124</v>
      </c>
    </row>
    <row r="23" spans="1:19" x14ac:dyDescent="0.25">
      <c r="Q23" s="9"/>
      <c r="R23" s="8" t="s">
        <v>9</v>
      </c>
      <c r="S23" s="8">
        <v>2211151</v>
      </c>
    </row>
    <row r="24" spans="1:19" x14ac:dyDescent="0.25">
      <c r="Q24" s="9"/>
      <c r="R24" s="8" t="s">
        <v>10</v>
      </c>
      <c r="S24" s="8">
        <v>2230335</v>
      </c>
    </row>
    <row r="25" spans="1:19" x14ac:dyDescent="0.25">
      <c r="Q25" s="9"/>
      <c r="R25" s="8" t="s">
        <v>11</v>
      </c>
      <c r="S25" s="8">
        <v>2240604</v>
      </c>
    </row>
    <row r="26" spans="1:19" x14ac:dyDescent="0.25">
      <c r="Q26" s="9"/>
      <c r="R26" s="8" t="s">
        <v>12</v>
      </c>
      <c r="S26" s="8">
        <v>2268036</v>
      </c>
    </row>
    <row r="27" spans="1:19" x14ac:dyDescent="0.25">
      <c r="Q27" s="9"/>
      <c r="R27" s="8" t="s">
        <v>13</v>
      </c>
      <c r="S27" s="8">
        <v>2283549</v>
      </c>
    </row>
    <row r="28" spans="1:19" x14ac:dyDescent="0.25">
      <c r="Q28" s="10"/>
      <c r="R28" s="8" t="s">
        <v>14</v>
      </c>
      <c r="S28" s="8">
        <v>2299755</v>
      </c>
    </row>
    <row r="29" spans="1:19" x14ac:dyDescent="0.25">
      <c r="Q29" s="7">
        <v>2019</v>
      </c>
      <c r="R29" s="8" t="s">
        <v>3</v>
      </c>
      <c r="S29" s="8">
        <v>2294698</v>
      </c>
    </row>
    <row r="30" spans="1:19" x14ac:dyDescent="0.25">
      <c r="Q30" s="9"/>
      <c r="R30" s="8" t="s">
        <v>4</v>
      </c>
      <c r="S30" s="8">
        <v>2331750</v>
      </c>
    </row>
    <row r="31" spans="1:19" x14ac:dyDescent="0.25">
      <c r="Q31" s="9"/>
      <c r="R31" s="8" t="s">
        <v>5</v>
      </c>
      <c r="S31" s="8">
        <v>2353712</v>
      </c>
    </row>
    <row r="32" spans="1:19" x14ac:dyDescent="0.25">
      <c r="Q32" s="9"/>
      <c r="R32" s="8" t="s">
        <v>6</v>
      </c>
      <c r="S32" s="8">
        <v>2362700</v>
      </c>
    </row>
    <row r="33" spans="9:19" x14ac:dyDescent="0.25">
      <c r="Q33" s="9"/>
      <c r="R33" s="8" t="s">
        <v>7</v>
      </c>
      <c r="S33" s="8">
        <v>2371349</v>
      </c>
    </row>
    <row r="34" spans="9:19" x14ac:dyDescent="0.25">
      <c r="Q34" s="9"/>
      <c r="R34" s="8" t="s">
        <v>8</v>
      </c>
      <c r="S34" s="8">
        <v>2373302</v>
      </c>
    </row>
    <row r="35" spans="9:19" x14ac:dyDescent="0.25">
      <c r="Q35" s="9"/>
      <c r="R35" s="8" t="s">
        <v>9</v>
      </c>
      <c r="S35" s="8">
        <v>2352168</v>
      </c>
    </row>
    <row r="36" spans="9:19" x14ac:dyDescent="0.25">
      <c r="Q36" s="9"/>
      <c r="R36" s="8" t="s">
        <v>10</v>
      </c>
      <c r="S36" s="8">
        <v>2369987</v>
      </c>
    </row>
    <row r="37" spans="9:19" x14ac:dyDescent="0.25">
      <c r="Q37" s="9"/>
      <c r="R37" s="8" t="s">
        <v>11</v>
      </c>
      <c r="S37" s="8">
        <v>2385212</v>
      </c>
    </row>
    <row r="38" spans="9:19" x14ac:dyDescent="0.25">
      <c r="Q38" s="9"/>
      <c r="R38" s="8" t="s">
        <v>12</v>
      </c>
      <c r="S38" s="8">
        <v>2410469</v>
      </c>
    </row>
    <row r="39" spans="9:19" x14ac:dyDescent="0.25">
      <c r="Q39" s="9"/>
      <c r="R39" s="8" t="s">
        <v>13</v>
      </c>
      <c r="S39" s="8">
        <v>2424825</v>
      </c>
    </row>
    <row r="40" spans="9:19" x14ac:dyDescent="0.25">
      <c r="Q40" s="10"/>
      <c r="R40" s="8" t="s">
        <v>14</v>
      </c>
      <c r="S40" s="8">
        <v>2432287</v>
      </c>
    </row>
    <row r="41" spans="9:19" x14ac:dyDescent="0.25">
      <c r="I41" s="11"/>
      <c r="Q41" s="112">
        <v>2020</v>
      </c>
      <c r="R41" s="8" t="s">
        <v>3</v>
      </c>
      <c r="S41" s="8">
        <v>2363668</v>
      </c>
    </row>
    <row r="42" spans="9:19" x14ac:dyDescent="0.25">
      <c r="I42" s="11"/>
      <c r="Q42" s="113"/>
      <c r="R42" s="8" t="s">
        <v>4</v>
      </c>
      <c r="S42" s="8">
        <v>2377099</v>
      </c>
    </row>
    <row r="43" spans="9:19" x14ac:dyDescent="0.25">
      <c r="I43" s="11"/>
      <c r="Q43" s="113"/>
      <c r="R43" s="8" t="s">
        <v>5</v>
      </c>
      <c r="S43" s="8">
        <v>2388962</v>
      </c>
    </row>
    <row r="44" spans="9:19" x14ac:dyDescent="0.25">
      <c r="I44" s="11"/>
      <c r="Q44" s="113"/>
      <c r="R44" s="8" t="s">
        <v>6</v>
      </c>
      <c r="S44" s="8">
        <v>2393716</v>
      </c>
    </row>
    <row r="45" spans="9:19" x14ac:dyDescent="0.25">
      <c r="I45" s="11"/>
      <c r="Q45" s="113"/>
      <c r="R45" s="8" t="s">
        <v>7</v>
      </c>
      <c r="S45" s="8">
        <v>2415036</v>
      </c>
    </row>
    <row r="46" spans="9:19" x14ac:dyDescent="0.25">
      <c r="I46" s="11"/>
      <c r="Q46" s="113"/>
      <c r="R46" s="8" t="s">
        <v>8</v>
      </c>
      <c r="S46" s="8">
        <v>2428214</v>
      </c>
    </row>
    <row r="47" spans="9:19" x14ac:dyDescent="0.25">
      <c r="I47" s="11"/>
      <c r="Q47" s="113"/>
      <c r="R47" s="8" t="s">
        <v>9</v>
      </c>
      <c r="S47" s="8">
        <v>2419906</v>
      </c>
    </row>
    <row r="48" spans="9:19" x14ac:dyDescent="0.25">
      <c r="I48" s="11"/>
      <c r="Q48" s="113"/>
      <c r="R48" s="8" t="s">
        <v>10</v>
      </c>
      <c r="S48" s="8">
        <v>2442259</v>
      </c>
    </row>
    <row r="49" spans="9:19" x14ac:dyDescent="0.25">
      <c r="I49" s="11"/>
      <c r="Q49" s="113"/>
      <c r="R49" s="8" t="s">
        <v>11</v>
      </c>
      <c r="S49" s="8">
        <v>2460931</v>
      </c>
    </row>
    <row r="50" spans="9:19" x14ac:dyDescent="0.25">
      <c r="I50" s="11"/>
      <c r="Q50" s="113"/>
      <c r="R50" s="8" t="s">
        <v>12</v>
      </c>
      <c r="S50" s="8">
        <v>2487679</v>
      </c>
    </row>
    <row r="51" spans="9:19" x14ac:dyDescent="0.25">
      <c r="I51" s="11"/>
      <c r="Q51" s="113"/>
      <c r="R51" s="8" t="s">
        <v>13</v>
      </c>
      <c r="S51" s="8">
        <v>2500200</v>
      </c>
    </row>
    <row r="52" spans="9:19" x14ac:dyDescent="0.25">
      <c r="I52" s="11"/>
      <c r="Q52" s="114"/>
      <c r="R52" s="8" t="s">
        <v>14</v>
      </c>
      <c r="S52" s="8">
        <v>2501592</v>
      </c>
    </row>
    <row r="53" spans="9:19" x14ac:dyDescent="0.25">
      <c r="Q53" s="112">
        <v>2021</v>
      </c>
      <c r="R53" s="8" t="s">
        <v>15</v>
      </c>
      <c r="S53" s="8">
        <v>2407427</v>
      </c>
    </row>
    <row r="54" spans="9:19" x14ac:dyDescent="0.25">
      <c r="Q54" s="113"/>
      <c r="R54" s="8" t="s">
        <v>4</v>
      </c>
      <c r="S54" s="8">
        <v>2412628</v>
      </c>
    </row>
    <row r="55" spans="9:19" x14ac:dyDescent="0.25">
      <c r="Q55" s="113"/>
      <c r="R55" s="8" t="s">
        <v>16</v>
      </c>
      <c r="S55" s="8">
        <v>2420783</v>
      </c>
    </row>
    <row r="56" spans="9:19" x14ac:dyDescent="0.25">
      <c r="Q56" s="113"/>
      <c r="R56" s="8" t="s">
        <v>17</v>
      </c>
      <c r="S56" s="8">
        <v>2418484</v>
      </c>
    </row>
    <row r="57" spans="9:19" x14ac:dyDescent="0.25">
      <c r="Q57" s="113"/>
      <c r="R57" s="8" t="s">
        <v>18</v>
      </c>
      <c r="S57" s="8">
        <v>2421393</v>
      </c>
    </row>
    <row r="58" spans="9:19" x14ac:dyDescent="0.25">
      <c r="Q58" s="113"/>
      <c r="R58" s="8" t="s">
        <v>19</v>
      </c>
      <c r="S58" s="8">
        <v>2418195</v>
      </c>
    </row>
    <row r="59" spans="9:19" x14ac:dyDescent="0.25">
      <c r="Q59" s="113"/>
      <c r="R59" s="8" t="s">
        <v>20</v>
      </c>
      <c r="S59" s="8">
        <v>2393593</v>
      </c>
    </row>
    <row r="60" spans="9:19" x14ac:dyDescent="0.25">
      <c r="Q60" s="113"/>
      <c r="R60" s="8" t="s">
        <v>21</v>
      </c>
      <c r="S60" s="8">
        <v>2412983</v>
      </c>
    </row>
    <row r="61" spans="9:19" x14ac:dyDescent="0.25">
      <c r="Q61" s="113"/>
      <c r="R61" s="8" t="s">
        <v>22</v>
      </c>
      <c r="S61" s="8">
        <v>2426140</v>
      </c>
    </row>
    <row r="62" spans="9:19" x14ac:dyDescent="0.25">
      <c r="Q62" s="113"/>
      <c r="R62" s="8" t="s">
        <v>23</v>
      </c>
      <c r="S62" s="8">
        <v>2438185</v>
      </c>
    </row>
    <row r="63" spans="9:19" x14ac:dyDescent="0.25">
      <c r="Q63" s="113"/>
      <c r="R63" s="8" t="s">
        <v>24</v>
      </c>
      <c r="S63" s="8">
        <v>2447018</v>
      </c>
    </row>
    <row r="64" spans="9:19" x14ac:dyDescent="0.25">
      <c r="Q64" s="114"/>
      <c r="R64" s="8" t="s">
        <v>25</v>
      </c>
      <c r="S64" s="8">
        <v>2448600</v>
      </c>
    </row>
  </sheetData>
  <mergeCells count="2">
    <mergeCell ref="Q41:Q52"/>
    <mergeCell ref="Q53:Q64"/>
  </mergeCell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35C1C-2AC0-462E-A6F6-29CC1126038B}">
  <dimension ref="A1:N29"/>
  <sheetViews>
    <sheetView showGridLines="0" workbookViewId="0">
      <selection activeCell="A17" sqref="A17:A19"/>
    </sheetView>
  </sheetViews>
  <sheetFormatPr baseColWidth="10" defaultRowHeight="15" x14ac:dyDescent="0.25"/>
  <cols>
    <col min="1" max="1" width="47.5703125" customWidth="1"/>
    <col min="15" max="15" width="28.28515625" customWidth="1"/>
    <col min="16" max="16" width="12.140625" customWidth="1"/>
  </cols>
  <sheetData>
    <row r="1" spans="1:14" x14ac:dyDescent="0.25">
      <c r="A1" s="1" t="s">
        <v>243</v>
      </c>
    </row>
    <row r="2" spans="1:14" ht="27" x14ac:dyDescent="0.25">
      <c r="A2" s="95"/>
      <c r="B2" s="96" t="s">
        <v>28</v>
      </c>
      <c r="C2" s="96" t="s">
        <v>29</v>
      </c>
      <c r="D2" s="96" t="s">
        <v>30</v>
      </c>
      <c r="E2" s="96" t="s">
        <v>31</v>
      </c>
      <c r="F2" s="96" t="s">
        <v>32</v>
      </c>
      <c r="G2" s="96" t="s">
        <v>33</v>
      </c>
      <c r="H2" s="96" t="s">
        <v>34</v>
      </c>
      <c r="I2" s="96" t="s">
        <v>35</v>
      </c>
      <c r="J2" s="96" t="s">
        <v>41</v>
      </c>
    </row>
    <row r="3" spans="1:14" ht="27" x14ac:dyDescent="0.25">
      <c r="A3" s="39" t="s">
        <v>244</v>
      </c>
      <c r="B3" s="97">
        <v>442200</v>
      </c>
      <c r="C3" s="97">
        <v>290100</v>
      </c>
      <c r="D3" s="97">
        <v>390700</v>
      </c>
      <c r="E3" s="97">
        <v>287200</v>
      </c>
      <c r="F3" s="97">
        <v>271300</v>
      </c>
      <c r="G3" s="97">
        <v>258100</v>
      </c>
      <c r="H3" s="97">
        <v>254800</v>
      </c>
      <c r="I3" s="97">
        <v>254200</v>
      </c>
      <c r="J3" s="97">
        <v>2448600</v>
      </c>
    </row>
    <row r="4" spans="1:14" x14ac:dyDescent="0.25">
      <c r="A4" s="72" t="s">
        <v>245</v>
      </c>
      <c r="B4" s="98"/>
      <c r="C4" s="98"/>
      <c r="D4" s="98"/>
      <c r="E4" s="98"/>
      <c r="F4" s="98"/>
      <c r="G4" s="98"/>
      <c r="H4" s="98"/>
      <c r="I4" s="98"/>
      <c r="J4" s="98"/>
    </row>
    <row r="5" spans="1:14" x14ac:dyDescent="0.25">
      <c r="A5" s="99" t="s">
        <v>246</v>
      </c>
      <c r="B5" s="97">
        <v>18100</v>
      </c>
      <c r="C5" s="97">
        <v>14500</v>
      </c>
      <c r="D5" s="97">
        <v>26700</v>
      </c>
      <c r="E5" s="97">
        <v>17100</v>
      </c>
      <c r="F5" s="97">
        <v>16700</v>
      </c>
      <c r="G5" s="97">
        <v>13500</v>
      </c>
      <c r="H5" s="97">
        <v>15100</v>
      </c>
      <c r="I5" s="97">
        <v>16200</v>
      </c>
      <c r="J5" s="100">
        <v>137900</v>
      </c>
    </row>
    <row r="6" spans="1:14" x14ac:dyDescent="0.25">
      <c r="A6" s="99" t="s">
        <v>247</v>
      </c>
      <c r="B6" s="97">
        <v>9500</v>
      </c>
      <c r="C6" s="97">
        <v>5700</v>
      </c>
      <c r="D6" s="97">
        <v>11500</v>
      </c>
      <c r="E6" s="97">
        <v>8800</v>
      </c>
      <c r="F6" s="97">
        <v>10600</v>
      </c>
      <c r="G6" s="97">
        <v>8700</v>
      </c>
      <c r="H6" s="97">
        <v>7900</v>
      </c>
      <c r="I6" s="97">
        <v>6900</v>
      </c>
      <c r="J6" s="100">
        <v>69600</v>
      </c>
    </row>
    <row r="7" spans="1:14" x14ac:dyDescent="0.25">
      <c r="A7" s="99" t="s">
        <v>248</v>
      </c>
      <c r="B7" s="97">
        <v>100</v>
      </c>
      <c r="C7" s="97">
        <v>200</v>
      </c>
      <c r="D7" s="97">
        <v>300</v>
      </c>
      <c r="E7" s="97">
        <v>200</v>
      </c>
      <c r="F7" s="97">
        <v>400</v>
      </c>
      <c r="G7" s="97">
        <v>300</v>
      </c>
      <c r="H7" s="97">
        <v>200</v>
      </c>
      <c r="I7" s="97">
        <v>200</v>
      </c>
      <c r="J7" s="100">
        <v>1900</v>
      </c>
    </row>
    <row r="8" spans="1:14" x14ac:dyDescent="0.25">
      <c r="A8" s="99" t="s">
        <v>249</v>
      </c>
      <c r="B8" s="97">
        <v>9</v>
      </c>
      <c r="C8" s="97">
        <v>28</v>
      </c>
      <c r="D8" s="97">
        <v>23</v>
      </c>
      <c r="E8" s="97">
        <v>17</v>
      </c>
      <c r="F8" s="97">
        <v>18</v>
      </c>
      <c r="G8" s="97">
        <v>15</v>
      </c>
      <c r="H8" s="97">
        <v>21</v>
      </c>
      <c r="I8" s="97">
        <v>14</v>
      </c>
      <c r="J8" s="100">
        <v>145</v>
      </c>
    </row>
    <row r="9" spans="1:14" x14ac:dyDescent="0.25">
      <c r="A9" s="99" t="s">
        <v>250</v>
      </c>
      <c r="B9" s="97">
        <v>2800</v>
      </c>
      <c r="C9" s="97">
        <v>3400</v>
      </c>
      <c r="D9" s="97">
        <v>5200</v>
      </c>
      <c r="E9" s="97">
        <v>4000</v>
      </c>
      <c r="F9" s="97">
        <v>5300</v>
      </c>
      <c r="G9" s="97">
        <v>4900</v>
      </c>
      <c r="H9" s="97">
        <v>4700</v>
      </c>
      <c r="I9" s="97">
        <v>4900</v>
      </c>
      <c r="J9" s="100">
        <v>35300</v>
      </c>
    </row>
    <row r="10" spans="1:14" x14ac:dyDescent="0.25">
      <c r="A10" s="72" t="s">
        <v>251</v>
      </c>
      <c r="B10" s="101"/>
      <c r="C10" s="101"/>
      <c r="D10" s="101"/>
      <c r="E10" s="101"/>
      <c r="F10" s="101"/>
      <c r="G10" s="101"/>
      <c r="H10" s="101"/>
      <c r="I10" s="101"/>
      <c r="J10" s="101"/>
    </row>
    <row r="11" spans="1:14" x14ac:dyDescent="0.25">
      <c r="A11" s="99" t="s">
        <v>209</v>
      </c>
      <c r="B11" s="97">
        <v>20400</v>
      </c>
      <c r="C11" s="97">
        <v>18600</v>
      </c>
      <c r="D11" s="97">
        <v>10400</v>
      </c>
      <c r="E11" s="97">
        <v>12100</v>
      </c>
      <c r="F11" s="97">
        <v>17400</v>
      </c>
      <c r="G11" s="97">
        <v>15900</v>
      </c>
      <c r="H11" s="97">
        <v>13900</v>
      </c>
      <c r="I11" s="97">
        <v>12500</v>
      </c>
      <c r="J11" s="100">
        <v>121000</v>
      </c>
      <c r="K11" s="18"/>
      <c r="N11" s="11"/>
    </row>
    <row r="12" spans="1:14" x14ac:dyDescent="0.25">
      <c r="A12" s="99" t="s">
        <v>252</v>
      </c>
      <c r="B12" s="97">
        <v>110400</v>
      </c>
      <c r="C12" s="97">
        <v>119300</v>
      </c>
      <c r="D12" s="97">
        <v>143100</v>
      </c>
      <c r="E12" s="97">
        <v>108900</v>
      </c>
      <c r="F12" s="97">
        <v>123200</v>
      </c>
      <c r="G12" s="97">
        <v>123900</v>
      </c>
      <c r="H12" s="97">
        <v>114000</v>
      </c>
      <c r="I12" s="97">
        <v>115500</v>
      </c>
      <c r="J12" s="100">
        <v>958200</v>
      </c>
    </row>
    <row r="13" spans="1:14" x14ac:dyDescent="0.25">
      <c r="A13" s="102" t="s">
        <v>253</v>
      </c>
      <c r="B13" s="103"/>
      <c r="C13" s="103"/>
      <c r="D13" s="103"/>
      <c r="E13" s="103"/>
      <c r="F13" s="103"/>
      <c r="G13" s="103"/>
      <c r="H13" s="103"/>
      <c r="I13" s="103"/>
      <c r="J13" s="103"/>
    </row>
    <row r="14" spans="1:14" x14ac:dyDescent="0.25">
      <c r="A14" s="104" t="s">
        <v>254</v>
      </c>
      <c r="B14" s="97">
        <v>800</v>
      </c>
      <c r="C14" s="97">
        <v>700</v>
      </c>
      <c r="D14" s="97">
        <v>1700</v>
      </c>
      <c r="E14" s="97">
        <v>1100</v>
      </c>
      <c r="F14" s="97">
        <v>1100</v>
      </c>
      <c r="G14" s="97">
        <v>900</v>
      </c>
      <c r="H14" s="97">
        <v>1000</v>
      </c>
      <c r="I14" s="97">
        <v>1100</v>
      </c>
      <c r="J14" s="100">
        <v>8500</v>
      </c>
    </row>
    <row r="15" spans="1:14" x14ac:dyDescent="0.25">
      <c r="A15" s="104" t="s">
        <v>255</v>
      </c>
      <c r="B15" s="97">
        <v>53600</v>
      </c>
      <c r="C15" s="97">
        <v>50100</v>
      </c>
      <c r="D15" s="97">
        <v>110600</v>
      </c>
      <c r="E15" s="97">
        <v>64000</v>
      </c>
      <c r="F15" s="97">
        <v>67600</v>
      </c>
      <c r="G15" s="97">
        <v>52900</v>
      </c>
      <c r="H15" s="97">
        <v>62000</v>
      </c>
      <c r="I15" s="97">
        <v>68200</v>
      </c>
      <c r="J15" s="100">
        <v>528900</v>
      </c>
    </row>
    <row r="16" spans="1:14" x14ac:dyDescent="0.25">
      <c r="A16" s="104" t="s">
        <v>256</v>
      </c>
      <c r="B16" s="97"/>
      <c r="C16" s="97"/>
      <c r="D16" s="97"/>
      <c r="E16" s="97"/>
      <c r="F16" s="97"/>
      <c r="G16" s="97"/>
      <c r="H16" s="97"/>
      <c r="I16" s="97"/>
      <c r="J16" s="100"/>
    </row>
    <row r="17" spans="1:14" x14ac:dyDescent="0.25">
      <c r="A17" s="105" t="s">
        <v>257</v>
      </c>
      <c r="B17" s="97">
        <v>86200</v>
      </c>
      <c r="C17" s="97">
        <v>61200</v>
      </c>
      <c r="D17" s="97">
        <v>112000</v>
      </c>
      <c r="E17" s="97">
        <v>69300</v>
      </c>
      <c r="F17" s="97">
        <v>54600</v>
      </c>
      <c r="G17" s="97">
        <v>52600</v>
      </c>
      <c r="H17" s="97">
        <v>56400</v>
      </c>
      <c r="I17" s="97">
        <v>58900</v>
      </c>
      <c r="J17" s="100">
        <v>551100</v>
      </c>
    </row>
    <row r="18" spans="1:14" x14ac:dyDescent="0.25">
      <c r="A18" s="105" t="s">
        <v>258</v>
      </c>
      <c r="B18" s="97">
        <v>133000</v>
      </c>
      <c r="C18" s="97">
        <v>43700</v>
      </c>
      <c r="D18" s="97">
        <v>38500</v>
      </c>
      <c r="E18" s="97">
        <v>37900</v>
      </c>
      <c r="F18" s="97">
        <v>18000</v>
      </c>
      <c r="G18" s="97">
        <v>19500</v>
      </c>
      <c r="H18" s="97">
        <v>22600</v>
      </c>
      <c r="I18" s="97">
        <v>18100</v>
      </c>
      <c r="J18" s="100">
        <v>331300</v>
      </c>
    </row>
    <row r="19" spans="1:14" x14ac:dyDescent="0.25">
      <c r="A19" s="105" t="s">
        <v>259</v>
      </c>
      <c r="B19" s="97">
        <v>12100</v>
      </c>
      <c r="C19" s="97">
        <v>10800</v>
      </c>
      <c r="D19" s="97">
        <v>35300</v>
      </c>
      <c r="E19" s="97">
        <v>17300</v>
      </c>
      <c r="F19" s="97">
        <v>15700</v>
      </c>
      <c r="G19" s="97">
        <v>10700</v>
      </c>
      <c r="H19" s="97">
        <v>15000</v>
      </c>
      <c r="I19" s="97">
        <v>18500</v>
      </c>
      <c r="J19" s="100">
        <v>135500</v>
      </c>
    </row>
    <row r="20" spans="1:14" x14ac:dyDescent="0.25">
      <c r="A20" s="104" t="s">
        <v>260</v>
      </c>
      <c r="B20" s="97">
        <v>101300</v>
      </c>
      <c r="C20" s="97">
        <v>69900</v>
      </c>
      <c r="D20" s="97">
        <v>119000</v>
      </c>
      <c r="E20" s="97">
        <v>78700</v>
      </c>
      <c r="F20" s="97">
        <v>85500</v>
      </c>
      <c r="G20" s="97">
        <v>69800</v>
      </c>
      <c r="H20" s="97">
        <v>74100</v>
      </c>
      <c r="I20" s="97">
        <v>73000</v>
      </c>
      <c r="J20" s="100">
        <v>671200</v>
      </c>
    </row>
    <row r="21" spans="1:14" x14ac:dyDescent="0.25">
      <c r="A21" s="104" t="s">
        <v>261</v>
      </c>
      <c r="B21" s="97">
        <v>68200</v>
      </c>
      <c r="C21" s="97">
        <v>33300</v>
      </c>
      <c r="D21" s="97">
        <v>87700</v>
      </c>
      <c r="E21" s="97">
        <v>47500</v>
      </c>
      <c r="F21" s="97">
        <v>32600</v>
      </c>
      <c r="G21" s="97">
        <v>27200</v>
      </c>
      <c r="H21" s="97">
        <v>30100</v>
      </c>
      <c r="I21" s="97">
        <v>37200</v>
      </c>
      <c r="J21" s="106">
        <v>363700</v>
      </c>
    </row>
    <row r="22" spans="1:14" x14ac:dyDescent="0.25">
      <c r="A22" s="104" t="s">
        <v>262</v>
      </c>
      <c r="B22" s="97">
        <v>31600</v>
      </c>
      <c r="C22" s="97">
        <v>19600</v>
      </c>
      <c r="D22" s="97">
        <v>29400</v>
      </c>
      <c r="E22" s="97">
        <v>18400</v>
      </c>
      <c r="F22" s="97">
        <v>19800</v>
      </c>
      <c r="G22" s="97">
        <v>15300</v>
      </c>
      <c r="H22" s="97">
        <v>16800</v>
      </c>
      <c r="I22" s="97">
        <v>15800</v>
      </c>
      <c r="J22" s="100">
        <v>166700</v>
      </c>
    </row>
    <row r="23" spans="1:14" x14ac:dyDescent="0.25">
      <c r="A23" s="104" t="s">
        <v>263</v>
      </c>
      <c r="B23" s="97">
        <v>7000</v>
      </c>
      <c r="C23" s="97">
        <v>3600</v>
      </c>
      <c r="D23" s="97">
        <v>6200</v>
      </c>
      <c r="E23" s="97">
        <v>3800</v>
      </c>
      <c r="F23" s="97">
        <v>3700</v>
      </c>
      <c r="G23" s="97">
        <v>1900</v>
      </c>
      <c r="H23" s="97">
        <v>2700</v>
      </c>
      <c r="I23" s="97">
        <v>2700</v>
      </c>
      <c r="J23" s="100">
        <v>31700</v>
      </c>
    </row>
    <row r="24" spans="1:14" x14ac:dyDescent="0.25">
      <c r="A24" s="102" t="s">
        <v>251</v>
      </c>
      <c r="B24" s="103"/>
      <c r="C24" s="103"/>
      <c r="D24" s="103"/>
      <c r="E24" s="103"/>
      <c r="F24" s="103"/>
      <c r="G24" s="103"/>
      <c r="H24" s="103"/>
      <c r="I24" s="103"/>
      <c r="J24" s="103"/>
      <c r="N24" s="11"/>
    </row>
    <row r="25" spans="1:14" x14ac:dyDescent="0.25">
      <c r="A25" s="104" t="s">
        <v>264</v>
      </c>
      <c r="B25" s="97">
        <v>23500</v>
      </c>
      <c r="C25" s="97">
        <v>24600</v>
      </c>
      <c r="D25" s="97">
        <v>54300</v>
      </c>
      <c r="E25" s="97">
        <v>33100</v>
      </c>
      <c r="F25" s="97">
        <v>37600</v>
      </c>
      <c r="G25" s="97">
        <v>30800</v>
      </c>
      <c r="H25" s="97">
        <v>35500</v>
      </c>
      <c r="I25" s="97">
        <v>37800</v>
      </c>
      <c r="J25" s="100">
        <v>277000</v>
      </c>
    </row>
    <row r="26" spans="1:14" x14ac:dyDescent="0.25">
      <c r="A26" s="104" t="s">
        <v>265</v>
      </c>
      <c r="B26" s="97">
        <v>15200</v>
      </c>
      <c r="C26" s="97">
        <v>15500</v>
      </c>
      <c r="D26" s="97">
        <v>39000</v>
      </c>
      <c r="E26" s="97">
        <v>20600</v>
      </c>
      <c r="F26" s="97">
        <v>23800</v>
      </c>
      <c r="G26" s="97">
        <v>18900</v>
      </c>
      <c r="H26" s="97">
        <v>21900</v>
      </c>
      <c r="I26" s="97">
        <v>25100</v>
      </c>
      <c r="J26" s="100">
        <v>180000</v>
      </c>
    </row>
    <row r="27" spans="1:14" ht="15.75" x14ac:dyDescent="0.3">
      <c r="A27" s="4" t="s">
        <v>266</v>
      </c>
    </row>
    <row r="28" spans="1:14" ht="15.75" x14ac:dyDescent="0.3">
      <c r="A28" s="4" t="s">
        <v>267</v>
      </c>
    </row>
    <row r="29" spans="1:14" ht="15.75" x14ac:dyDescent="0.3">
      <c r="A29" s="4" t="s">
        <v>268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38C5-5B0F-43C7-A674-494CCCD11ADA}">
  <dimension ref="A1:J27"/>
  <sheetViews>
    <sheetView showGridLines="0" tabSelected="1" workbookViewId="0">
      <selection activeCell="A30" sqref="A30"/>
    </sheetView>
  </sheetViews>
  <sheetFormatPr baseColWidth="10" defaultRowHeight="15" x14ac:dyDescent="0.25"/>
  <cols>
    <col min="1" max="1" width="47.42578125" customWidth="1"/>
    <col min="12" max="12" width="28.140625" customWidth="1"/>
  </cols>
  <sheetData>
    <row r="1" spans="1:10" x14ac:dyDescent="0.25">
      <c r="A1" s="1" t="s">
        <v>269</v>
      </c>
    </row>
    <row r="2" spans="1:10" ht="27" x14ac:dyDescent="0.25">
      <c r="A2" s="95"/>
      <c r="B2" s="96" t="s">
        <v>28</v>
      </c>
      <c r="C2" s="96" t="s">
        <v>29</v>
      </c>
      <c r="D2" s="96" t="s">
        <v>30</v>
      </c>
      <c r="E2" s="96" t="s">
        <v>31</v>
      </c>
      <c r="F2" s="96" t="s">
        <v>32</v>
      </c>
      <c r="G2" s="96" t="s">
        <v>33</v>
      </c>
      <c r="H2" s="96" t="s">
        <v>34</v>
      </c>
      <c r="I2" s="96" t="s">
        <v>35</v>
      </c>
      <c r="J2" s="96" t="s">
        <v>41</v>
      </c>
    </row>
    <row r="3" spans="1:10" x14ac:dyDescent="0.25">
      <c r="A3" s="72" t="s">
        <v>245</v>
      </c>
      <c r="B3" s="99"/>
      <c r="C3" s="99"/>
      <c r="D3" s="99"/>
      <c r="E3" s="99"/>
      <c r="F3" s="99"/>
      <c r="G3" s="99"/>
      <c r="H3" s="99"/>
      <c r="I3" s="99"/>
      <c r="J3" s="99"/>
    </row>
    <row r="4" spans="1:10" x14ac:dyDescent="0.25">
      <c r="A4" s="99" t="s">
        <v>246</v>
      </c>
      <c r="B4" s="107">
        <v>36600</v>
      </c>
      <c r="C4" s="107">
        <v>29900</v>
      </c>
      <c r="D4" s="107">
        <v>58300</v>
      </c>
      <c r="E4" s="107">
        <v>35400</v>
      </c>
      <c r="F4" s="107">
        <v>34400</v>
      </c>
      <c r="G4" s="107">
        <v>28800</v>
      </c>
      <c r="H4" s="107">
        <v>31600</v>
      </c>
      <c r="I4" s="107">
        <v>34600</v>
      </c>
      <c r="J4" s="108">
        <v>289700</v>
      </c>
    </row>
    <row r="5" spans="1:10" x14ac:dyDescent="0.25">
      <c r="A5" s="99" t="s">
        <v>247</v>
      </c>
      <c r="B5" s="107">
        <v>44700</v>
      </c>
      <c r="C5" s="107">
        <v>20100</v>
      </c>
      <c r="D5" s="107">
        <v>52300</v>
      </c>
      <c r="E5" s="107">
        <v>33500</v>
      </c>
      <c r="F5" s="107">
        <v>31200</v>
      </c>
      <c r="G5" s="107">
        <v>28000</v>
      </c>
      <c r="H5" s="107">
        <v>26700</v>
      </c>
      <c r="I5" s="107">
        <v>28800</v>
      </c>
      <c r="J5" s="108">
        <v>265300</v>
      </c>
    </row>
    <row r="6" spans="1:10" x14ac:dyDescent="0.25">
      <c r="A6" s="99" t="s">
        <v>248</v>
      </c>
      <c r="B6" s="107">
        <v>1200</v>
      </c>
      <c r="C6" s="107">
        <v>1900</v>
      </c>
      <c r="D6" s="107">
        <v>3000</v>
      </c>
      <c r="E6" s="107">
        <v>2300</v>
      </c>
      <c r="F6" s="107">
        <v>3500</v>
      </c>
      <c r="G6" s="107">
        <v>2600</v>
      </c>
      <c r="H6" s="107">
        <v>2300</v>
      </c>
      <c r="I6" s="107">
        <v>1800</v>
      </c>
      <c r="J6" s="108">
        <v>18800</v>
      </c>
    </row>
    <row r="7" spans="1:10" x14ac:dyDescent="0.25">
      <c r="A7" s="99" t="s">
        <v>270</v>
      </c>
      <c r="B7" s="107">
        <v>11900</v>
      </c>
      <c r="C7" s="107">
        <v>15000</v>
      </c>
      <c r="D7" s="107">
        <v>23400</v>
      </c>
      <c r="E7" s="107">
        <v>17100</v>
      </c>
      <c r="F7" s="107">
        <v>20500</v>
      </c>
      <c r="G7" s="107">
        <v>20000</v>
      </c>
      <c r="H7" s="107">
        <v>18600</v>
      </c>
      <c r="I7" s="107">
        <v>20400</v>
      </c>
      <c r="J7" s="108">
        <v>146900</v>
      </c>
    </row>
    <row r="8" spans="1:10" x14ac:dyDescent="0.25">
      <c r="A8" s="72" t="s">
        <v>251</v>
      </c>
      <c r="B8" s="99"/>
      <c r="C8" s="99"/>
      <c r="D8" s="99"/>
      <c r="E8" s="99"/>
      <c r="F8" s="99"/>
      <c r="G8" s="99"/>
      <c r="H8" s="99"/>
      <c r="I8" s="99"/>
      <c r="J8" s="99"/>
    </row>
    <row r="9" spans="1:10" x14ac:dyDescent="0.25">
      <c r="A9" s="99" t="s">
        <v>209</v>
      </c>
      <c r="B9" s="107">
        <v>130400</v>
      </c>
      <c r="C9" s="107">
        <v>144600</v>
      </c>
      <c r="D9" s="107">
        <v>96000</v>
      </c>
      <c r="E9" s="107">
        <v>105100</v>
      </c>
      <c r="F9" s="107">
        <v>153900</v>
      </c>
      <c r="G9" s="107">
        <v>135400</v>
      </c>
      <c r="H9" s="107">
        <v>127700</v>
      </c>
      <c r="I9" s="107">
        <v>114400</v>
      </c>
      <c r="J9" s="108">
        <v>1007500</v>
      </c>
    </row>
    <row r="10" spans="1:10" x14ac:dyDescent="0.25">
      <c r="A10" s="99" t="s">
        <v>252</v>
      </c>
      <c r="B10" s="107">
        <v>237300</v>
      </c>
      <c r="C10" s="107">
        <v>251300</v>
      </c>
      <c r="D10" s="107">
        <v>448500</v>
      </c>
      <c r="E10" s="107">
        <v>282300</v>
      </c>
      <c r="F10" s="107">
        <v>328700</v>
      </c>
      <c r="G10" s="107">
        <v>302100</v>
      </c>
      <c r="H10" s="107">
        <v>306200</v>
      </c>
      <c r="I10" s="107">
        <v>326700</v>
      </c>
      <c r="J10" s="108">
        <v>2483100</v>
      </c>
    </row>
    <row r="11" spans="1:10" x14ac:dyDescent="0.25">
      <c r="A11" s="102" t="s">
        <v>253</v>
      </c>
      <c r="B11" s="109"/>
      <c r="C11" s="109"/>
      <c r="D11" s="109"/>
      <c r="E11" s="109"/>
      <c r="F11" s="109"/>
      <c r="G11" s="109"/>
      <c r="H11" s="109"/>
      <c r="I11" s="109"/>
      <c r="J11" s="109"/>
    </row>
    <row r="12" spans="1:10" x14ac:dyDescent="0.25">
      <c r="A12" s="104" t="s">
        <v>254</v>
      </c>
      <c r="B12" s="107">
        <v>8700</v>
      </c>
      <c r="C12" s="107">
        <v>8600</v>
      </c>
      <c r="D12" s="107">
        <v>18900</v>
      </c>
      <c r="E12" s="107">
        <v>11500</v>
      </c>
      <c r="F12" s="107">
        <v>12800</v>
      </c>
      <c r="G12" s="107">
        <v>10600</v>
      </c>
      <c r="H12" s="107">
        <v>12300</v>
      </c>
      <c r="I12" s="107">
        <v>13100</v>
      </c>
      <c r="J12" s="108">
        <v>96500</v>
      </c>
    </row>
    <row r="13" spans="1:10" x14ac:dyDescent="0.25">
      <c r="A13" s="104" t="s">
        <v>255</v>
      </c>
      <c r="B13" s="107">
        <v>44700</v>
      </c>
      <c r="C13" s="107">
        <v>41800</v>
      </c>
      <c r="D13" s="107">
        <v>97200</v>
      </c>
      <c r="E13" s="110">
        <v>53800</v>
      </c>
      <c r="F13" s="110">
        <v>56700</v>
      </c>
      <c r="G13" s="110">
        <v>45100</v>
      </c>
      <c r="H13" s="110">
        <v>52600</v>
      </c>
      <c r="I13" s="110">
        <v>58900</v>
      </c>
      <c r="J13" s="108">
        <v>450700</v>
      </c>
    </row>
    <row r="14" spans="1:10" x14ac:dyDescent="0.25">
      <c r="A14" s="104" t="s">
        <v>256</v>
      </c>
      <c r="B14" s="107">
        <v>602500</v>
      </c>
      <c r="C14" s="107">
        <v>300200</v>
      </c>
      <c r="D14" s="107">
        <v>559900</v>
      </c>
      <c r="E14" s="107">
        <v>347700</v>
      </c>
      <c r="F14" s="107">
        <v>244200</v>
      </c>
      <c r="G14" s="107">
        <v>221400</v>
      </c>
      <c r="H14" s="107">
        <v>255100</v>
      </c>
      <c r="I14" s="107">
        <v>274300</v>
      </c>
      <c r="J14" s="108">
        <v>2805300</v>
      </c>
    </row>
    <row r="15" spans="1:10" x14ac:dyDescent="0.25">
      <c r="A15" s="105" t="s">
        <v>271</v>
      </c>
      <c r="B15" s="107">
        <v>230900</v>
      </c>
      <c r="C15" s="107">
        <v>153200</v>
      </c>
      <c r="D15" s="107">
        <v>309000</v>
      </c>
      <c r="E15" s="110">
        <v>184800</v>
      </c>
      <c r="F15" s="110">
        <v>144500</v>
      </c>
      <c r="G15" s="110">
        <v>133600</v>
      </c>
      <c r="H15" s="110">
        <v>144700</v>
      </c>
      <c r="I15" s="110">
        <v>155900</v>
      </c>
      <c r="J15" s="108">
        <v>1456600</v>
      </c>
    </row>
    <row r="16" spans="1:10" x14ac:dyDescent="0.25">
      <c r="A16" s="105" t="s">
        <v>258</v>
      </c>
      <c r="B16" s="107">
        <v>321900</v>
      </c>
      <c r="C16" s="107">
        <v>104300</v>
      </c>
      <c r="D16" s="107">
        <v>100000</v>
      </c>
      <c r="E16" s="110">
        <v>92100</v>
      </c>
      <c r="F16" s="110">
        <v>42300</v>
      </c>
      <c r="G16" s="110">
        <v>46600</v>
      </c>
      <c r="H16" s="110">
        <v>51600</v>
      </c>
      <c r="I16" s="110">
        <v>43000</v>
      </c>
      <c r="J16" s="108">
        <v>801900</v>
      </c>
    </row>
    <row r="17" spans="1:10" x14ac:dyDescent="0.25">
      <c r="A17" s="105" t="s">
        <v>259</v>
      </c>
      <c r="B17" s="107">
        <v>49700</v>
      </c>
      <c r="C17" s="107">
        <v>42700</v>
      </c>
      <c r="D17" s="107">
        <v>150900</v>
      </c>
      <c r="E17" s="110">
        <v>70800</v>
      </c>
      <c r="F17" s="110">
        <v>57300</v>
      </c>
      <c r="G17" s="110">
        <v>41200</v>
      </c>
      <c r="H17" s="110">
        <v>58700</v>
      </c>
      <c r="I17" s="110">
        <v>75400</v>
      </c>
      <c r="J17" s="108">
        <v>546800</v>
      </c>
    </row>
    <row r="18" spans="1:10" x14ac:dyDescent="0.25">
      <c r="A18" s="104" t="s">
        <v>260</v>
      </c>
      <c r="B18" s="107">
        <v>214800</v>
      </c>
      <c r="C18" s="107">
        <v>153900</v>
      </c>
      <c r="D18" s="107">
        <v>295400</v>
      </c>
      <c r="E18" s="110">
        <v>181600</v>
      </c>
      <c r="F18" s="110">
        <v>184600</v>
      </c>
      <c r="G18" s="110">
        <v>149800</v>
      </c>
      <c r="H18" s="110">
        <v>163900</v>
      </c>
      <c r="I18" s="110">
        <v>170100</v>
      </c>
      <c r="J18" s="108">
        <v>1514100</v>
      </c>
    </row>
    <row r="19" spans="1:10" x14ac:dyDescent="0.25">
      <c r="A19" s="104" t="s">
        <v>261</v>
      </c>
      <c r="B19" s="107">
        <v>411000</v>
      </c>
      <c r="C19" s="107">
        <v>199200</v>
      </c>
      <c r="D19" s="107">
        <v>564800</v>
      </c>
      <c r="E19" s="110">
        <v>300700</v>
      </c>
      <c r="F19" s="110">
        <v>198500</v>
      </c>
      <c r="G19" s="110">
        <v>166000</v>
      </c>
      <c r="H19" s="110">
        <v>187900</v>
      </c>
      <c r="I19" s="110">
        <v>237100</v>
      </c>
      <c r="J19" s="108">
        <v>2265000</v>
      </c>
    </row>
    <row r="20" spans="1:10" x14ac:dyDescent="0.25">
      <c r="A20" s="104" t="s">
        <v>262</v>
      </c>
      <c r="B20" s="107">
        <v>286000</v>
      </c>
      <c r="C20" s="107">
        <v>173800</v>
      </c>
      <c r="D20" s="107">
        <v>260500</v>
      </c>
      <c r="E20" s="110">
        <v>160200</v>
      </c>
      <c r="F20" s="110">
        <v>170800</v>
      </c>
      <c r="G20" s="110">
        <v>131500</v>
      </c>
      <c r="H20" s="110">
        <v>149000</v>
      </c>
      <c r="I20" s="110">
        <v>135700</v>
      </c>
      <c r="J20" s="108">
        <v>1467400</v>
      </c>
    </row>
    <row r="21" spans="1:10" x14ac:dyDescent="0.25">
      <c r="A21" s="104" t="s">
        <v>272</v>
      </c>
      <c r="B21" s="107">
        <v>9700</v>
      </c>
      <c r="C21" s="107">
        <v>5400</v>
      </c>
      <c r="D21" s="107">
        <v>8600</v>
      </c>
      <c r="E21" s="110">
        <v>5500</v>
      </c>
      <c r="F21" s="110">
        <v>5500</v>
      </c>
      <c r="G21" s="110">
        <v>2800</v>
      </c>
      <c r="H21" s="110">
        <v>4100</v>
      </c>
      <c r="I21" s="110">
        <v>3600</v>
      </c>
      <c r="J21" s="108">
        <v>45200</v>
      </c>
    </row>
    <row r="22" spans="1:10" x14ac:dyDescent="0.25">
      <c r="A22" s="102" t="s">
        <v>251</v>
      </c>
      <c r="B22" s="109"/>
      <c r="C22" s="109"/>
      <c r="D22" s="109"/>
      <c r="E22" s="109"/>
      <c r="F22" s="109"/>
      <c r="G22" s="109"/>
      <c r="H22" s="109"/>
      <c r="I22" s="109"/>
      <c r="J22" s="109"/>
    </row>
    <row r="23" spans="1:10" x14ac:dyDescent="0.25">
      <c r="A23" s="104" t="s">
        <v>264</v>
      </c>
      <c r="B23" s="107">
        <v>47200</v>
      </c>
      <c r="C23" s="107">
        <v>48800</v>
      </c>
      <c r="D23" s="107">
        <v>112300</v>
      </c>
      <c r="E23" s="110">
        <v>66600</v>
      </c>
      <c r="F23" s="110">
        <v>73600</v>
      </c>
      <c r="G23" s="110">
        <v>59700</v>
      </c>
      <c r="H23" s="110">
        <v>70100</v>
      </c>
      <c r="I23" s="110">
        <v>75100</v>
      </c>
      <c r="J23" s="108">
        <v>553400</v>
      </c>
    </row>
    <row r="24" spans="1:10" x14ac:dyDescent="0.25">
      <c r="A24" s="104" t="s">
        <v>265</v>
      </c>
      <c r="B24" s="107">
        <v>41500</v>
      </c>
      <c r="C24" s="107">
        <v>40800</v>
      </c>
      <c r="D24" s="107">
        <v>106100</v>
      </c>
      <c r="E24" s="110">
        <v>54600</v>
      </c>
      <c r="F24" s="110">
        <v>60400</v>
      </c>
      <c r="G24" s="110">
        <v>47800</v>
      </c>
      <c r="H24" s="110">
        <v>56000</v>
      </c>
      <c r="I24" s="110">
        <v>65100</v>
      </c>
      <c r="J24" s="108">
        <v>472100</v>
      </c>
    </row>
    <row r="25" spans="1:10" ht="15" customHeight="1" x14ac:dyDescent="0.3">
      <c r="A25" s="4" t="s">
        <v>273</v>
      </c>
      <c r="B25" s="2"/>
      <c r="C25" s="2"/>
      <c r="D25" s="2"/>
      <c r="E25" s="2"/>
      <c r="F25" s="3"/>
      <c r="G25" s="3"/>
      <c r="H25" s="3"/>
      <c r="I25" s="3"/>
      <c r="J25" s="3"/>
    </row>
    <row r="26" spans="1:10" ht="15" customHeight="1" x14ac:dyDescent="0.3">
      <c r="A26" s="4" t="s">
        <v>274</v>
      </c>
      <c r="B26" s="2"/>
      <c r="C26" s="2"/>
      <c r="D26" s="2"/>
      <c r="E26" s="2"/>
      <c r="F26" s="3"/>
      <c r="G26" s="3"/>
      <c r="H26" s="3"/>
      <c r="I26" s="3"/>
      <c r="J26" s="3"/>
    </row>
    <row r="27" spans="1:10" ht="15.75" x14ac:dyDescent="0.3">
      <c r="A27" s="4" t="s">
        <v>275</v>
      </c>
      <c r="B27" s="2"/>
      <c r="C27" s="2"/>
      <c r="D27" s="2"/>
      <c r="E27" s="2"/>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85ADE-C187-4F42-9BEA-A2515D196C0A}">
  <dimension ref="A1:K36"/>
  <sheetViews>
    <sheetView showGridLines="0" workbookViewId="0">
      <selection activeCell="L11" sqref="L11"/>
    </sheetView>
  </sheetViews>
  <sheetFormatPr baseColWidth="10" defaultRowHeight="15" x14ac:dyDescent="0.25"/>
  <cols>
    <col min="1" max="1" width="16" customWidth="1"/>
    <col min="2" max="9" width="12.85546875" bestFit="1" customWidth="1"/>
    <col min="10" max="10" width="13.140625" customWidth="1"/>
    <col min="11" max="11" width="16.28515625" customWidth="1"/>
  </cols>
  <sheetData>
    <row r="1" spans="1:1" x14ac:dyDescent="0.25">
      <c r="A1" s="1" t="s">
        <v>277</v>
      </c>
    </row>
    <row r="24" spans="1:10" ht="15.75" x14ac:dyDescent="0.3">
      <c r="A24" s="2" t="s">
        <v>1</v>
      </c>
    </row>
    <row r="25" spans="1:10" ht="15.75" x14ac:dyDescent="0.3">
      <c r="A25" s="2" t="s">
        <v>27</v>
      </c>
    </row>
    <row r="26" spans="1:10" ht="15" customHeight="1" x14ac:dyDescent="0.25"/>
    <row r="30" spans="1:10" x14ac:dyDescent="0.25">
      <c r="A30" s="12"/>
      <c r="B30" s="13" t="s">
        <v>28</v>
      </c>
      <c r="C30" s="13" t="s">
        <v>29</v>
      </c>
      <c r="D30" s="13" t="s">
        <v>30</v>
      </c>
      <c r="E30" s="13" t="s">
        <v>31</v>
      </c>
      <c r="F30" s="13" t="s">
        <v>32</v>
      </c>
      <c r="G30" s="13" t="s">
        <v>33</v>
      </c>
      <c r="H30" s="13" t="s">
        <v>34</v>
      </c>
      <c r="I30" s="13" t="s">
        <v>35</v>
      </c>
      <c r="J30" s="13" t="s">
        <v>36</v>
      </c>
    </row>
    <row r="31" spans="1:10" x14ac:dyDescent="0.25">
      <c r="A31" s="14">
        <v>2020</v>
      </c>
      <c r="B31" s="15">
        <v>455688</v>
      </c>
      <c r="C31" s="15">
        <v>297374</v>
      </c>
      <c r="D31" s="15">
        <v>401428</v>
      </c>
      <c r="E31" s="15">
        <v>295176</v>
      </c>
      <c r="F31" s="15">
        <v>273548</v>
      </c>
      <c r="G31" s="15">
        <v>262248</v>
      </c>
      <c r="H31" s="15">
        <v>258535</v>
      </c>
      <c r="I31" s="15">
        <v>257595</v>
      </c>
      <c r="J31" s="15">
        <v>312699</v>
      </c>
    </row>
    <row r="32" spans="1:10" x14ac:dyDescent="0.25">
      <c r="A32" s="14">
        <v>2021</v>
      </c>
      <c r="B32" s="15">
        <v>442240</v>
      </c>
      <c r="C32" s="15">
        <v>290098</v>
      </c>
      <c r="D32" s="15">
        <v>390747</v>
      </c>
      <c r="E32" s="15">
        <v>287152</v>
      </c>
      <c r="F32" s="15">
        <v>271259</v>
      </c>
      <c r="G32" s="15">
        <v>258099</v>
      </c>
      <c r="H32" s="15">
        <v>254761</v>
      </c>
      <c r="I32" s="15">
        <v>254244</v>
      </c>
      <c r="J32" s="15">
        <f>(SUM(B32:I32))/8</f>
        <v>306075</v>
      </c>
    </row>
    <row r="33" spans="1:11" ht="27" x14ac:dyDescent="0.25">
      <c r="A33" s="16" t="s">
        <v>37</v>
      </c>
      <c r="B33" s="17">
        <f t="shared" ref="B33:J33" si="0">(B32-B31)/B31*100</f>
        <v>-2.9511420094450589</v>
      </c>
      <c r="C33" s="17">
        <f t="shared" si="0"/>
        <v>-2.4467505565382313</v>
      </c>
      <c r="D33" s="17">
        <f t="shared" si="0"/>
        <v>-2.6607511185069304</v>
      </c>
      <c r="E33" s="17">
        <f t="shared" si="0"/>
        <v>-2.718378187928558</v>
      </c>
      <c r="F33" s="17">
        <f t="shared" si="0"/>
        <v>-0.83678184450261017</v>
      </c>
      <c r="G33" s="17">
        <f t="shared" si="0"/>
        <v>-1.5820902351972179</v>
      </c>
      <c r="H33" s="17">
        <f t="shared" si="0"/>
        <v>-1.4597636683621174</v>
      </c>
      <c r="I33" s="17">
        <f t="shared" si="0"/>
        <v>-1.3008792872532464</v>
      </c>
      <c r="J33" s="17">
        <f t="shared" si="0"/>
        <v>-2.1183310467894048</v>
      </c>
    </row>
    <row r="36" spans="1:11" x14ac:dyDescent="0.25">
      <c r="K36" s="11"/>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4A44-D396-44B4-844C-3269B0481EFB}">
  <dimension ref="A1"/>
  <sheetViews>
    <sheetView workbookViewId="0">
      <selection activeCell="F18" sqref="F18"/>
    </sheetView>
  </sheetViews>
  <sheetFormatPr baseColWidth="10" defaultRowHeight="15" x14ac:dyDescent="0.25"/>
  <sheetData>
    <row r="1" spans="1:1" x14ac:dyDescent="0.25">
      <c r="A1" s="111" t="s">
        <v>276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406F-2C82-4D67-923C-1F3352104338}">
  <dimension ref="A1:K28"/>
  <sheetViews>
    <sheetView showGridLines="0" workbookViewId="0">
      <selection activeCell="N18" sqref="N18"/>
    </sheetView>
  </sheetViews>
  <sheetFormatPr baseColWidth="10" defaultRowHeight="15" x14ac:dyDescent="0.25"/>
  <cols>
    <col min="1" max="1" width="18.42578125" customWidth="1"/>
    <col min="3" max="3" width="14.42578125" customWidth="1"/>
    <col min="10" max="10" width="12.7109375" customWidth="1"/>
  </cols>
  <sheetData>
    <row r="1" spans="1:1" x14ac:dyDescent="0.25">
      <c r="A1" s="1" t="s">
        <v>39</v>
      </c>
    </row>
    <row r="19" spans="1:11" x14ac:dyDescent="0.25">
      <c r="K19" s="18"/>
    </row>
    <row r="21" spans="1:11" ht="15.75" x14ac:dyDescent="0.3">
      <c r="A21" s="2" t="s">
        <v>40</v>
      </c>
    </row>
    <row r="22" spans="1:11" ht="15.75" x14ac:dyDescent="0.3">
      <c r="A22" s="2" t="s">
        <v>278</v>
      </c>
    </row>
    <row r="24" spans="1:11" x14ac:dyDescent="0.25">
      <c r="A24" s="12"/>
      <c r="B24" s="13" t="s">
        <v>28</v>
      </c>
      <c r="C24" s="13" t="s">
        <v>29</v>
      </c>
      <c r="D24" s="13" t="s">
        <v>30</v>
      </c>
      <c r="E24" s="13" t="s">
        <v>31</v>
      </c>
      <c r="F24" s="13" t="s">
        <v>32</v>
      </c>
      <c r="G24" s="13" t="s">
        <v>33</v>
      </c>
      <c r="H24" s="13" t="s">
        <v>34</v>
      </c>
      <c r="I24" s="13" t="s">
        <v>35</v>
      </c>
      <c r="J24" s="13" t="s">
        <v>41</v>
      </c>
    </row>
    <row r="25" spans="1:11" ht="27" x14ac:dyDescent="0.25">
      <c r="A25" s="19" t="s">
        <v>42</v>
      </c>
      <c r="B25" s="20">
        <v>24.419772069464543</v>
      </c>
      <c r="C25" s="20">
        <v>40.18779860598832</v>
      </c>
      <c r="D25" s="20">
        <v>35.306733001149084</v>
      </c>
      <c r="E25" s="20">
        <v>36.325709032150222</v>
      </c>
      <c r="F25" s="20">
        <v>43.664353927722978</v>
      </c>
      <c r="G25" s="20">
        <v>46.359342732827322</v>
      </c>
      <c r="H25" s="20">
        <v>42.394244016941371</v>
      </c>
      <c r="I25" s="20">
        <v>43.664353927722978</v>
      </c>
      <c r="J25" s="20">
        <v>37.703789920771051</v>
      </c>
    </row>
    <row r="26" spans="1:11" ht="27" x14ac:dyDescent="0.25">
      <c r="A26" s="16" t="s">
        <v>43</v>
      </c>
      <c r="B26" s="20">
        <v>3.6891732995658471</v>
      </c>
      <c r="C26" s="20">
        <v>3.1348027218388266</v>
      </c>
      <c r="D26" s="20">
        <v>4.7816106073751046</v>
      </c>
      <c r="E26" s="20">
        <v>3.5246141416392716</v>
      </c>
      <c r="F26" s="20">
        <v>3.4270228599298314</v>
      </c>
      <c r="G26" s="20">
        <v>2.6501458742575523</v>
      </c>
      <c r="H26" s="20">
        <v>2.9714124218385076</v>
      </c>
      <c r="I26" s="20">
        <v>3.4270228599298314</v>
      </c>
      <c r="J26" s="20">
        <v>3.5109450298129543</v>
      </c>
    </row>
    <row r="27" spans="1:11" x14ac:dyDescent="0.25">
      <c r="A27" s="16" t="s">
        <v>44</v>
      </c>
      <c r="B27" s="20">
        <v>60.304359623733717</v>
      </c>
      <c r="C27" s="20">
        <v>41.843446007900781</v>
      </c>
      <c r="D27" s="20">
        <v>41.564490578302582</v>
      </c>
      <c r="E27" s="20">
        <v>42.854307126539254</v>
      </c>
      <c r="F27" s="20">
        <v>34.576627177042525</v>
      </c>
      <c r="G27" s="20">
        <v>35.179136687860087</v>
      </c>
      <c r="H27" s="20">
        <v>36.606858977630012</v>
      </c>
      <c r="I27" s="20">
        <v>34.576627177042525</v>
      </c>
      <c r="J27" s="20">
        <v>42.475945438209592</v>
      </c>
    </row>
    <row r="28" spans="1:11" ht="27" x14ac:dyDescent="0.25">
      <c r="A28" s="19" t="s">
        <v>45</v>
      </c>
      <c r="B28" s="20">
        <v>11.586695007235891</v>
      </c>
      <c r="C28" s="20">
        <v>14.833952664272074</v>
      </c>
      <c r="D28" s="20">
        <v>18.34716581317323</v>
      </c>
      <c r="E28" s="20">
        <v>17.295369699671255</v>
      </c>
      <c r="F28" s="20">
        <v>18.33199603530467</v>
      </c>
      <c r="G28" s="20">
        <v>15.811374705055037</v>
      </c>
      <c r="H28" s="20">
        <v>18.027484583590109</v>
      </c>
      <c r="I28" s="20">
        <v>18.33199603530467</v>
      </c>
      <c r="J28" s="20">
        <v>16.309319611206405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5145D-0D15-4E5A-8898-BCF13CC192E2}">
  <dimension ref="A1:J34"/>
  <sheetViews>
    <sheetView showGridLines="0" workbookViewId="0">
      <selection activeCell="O38" sqref="O38"/>
    </sheetView>
  </sheetViews>
  <sheetFormatPr baseColWidth="10" defaultRowHeight="15" x14ac:dyDescent="0.25"/>
  <cols>
    <col min="1" max="1" width="16.85546875" customWidth="1"/>
    <col min="4" max="4" width="11.85546875" customWidth="1"/>
    <col min="10" max="10" width="12.5703125" customWidth="1"/>
  </cols>
  <sheetData>
    <row r="1" spans="1:1" x14ac:dyDescent="0.25">
      <c r="A1" s="1" t="s">
        <v>46</v>
      </c>
    </row>
    <row r="20" spans="1:10" ht="15.75" x14ac:dyDescent="0.3">
      <c r="A20" s="2" t="s">
        <v>1</v>
      </c>
    </row>
    <row r="21" spans="1:10" ht="15.75" x14ac:dyDescent="0.3">
      <c r="A21" s="2" t="s">
        <v>47</v>
      </c>
    </row>
    <row r="23" spans="1:10" x14ac:dyDescent="0.25">
      <c r="A23" s="12"/>
      <c r="B23" s="13" t="s">
        <v>28</v>
      </c>
      <c r="C23" s="13" t="s">
        <v>29</v>
      </c>
      <c r="D23" s="13" t="s">
        <v>30</v>
      </c>
      <c r="E23" s="13" t="s">
        <v>31</v>
      </c>
      <c r="F23" s="13" t="s">
        <v>32</v>
      </c>
      <c r="G23" s="13" t="s">
        <v>33</v>
      </c>
      <c r="H23" s="13" t="s">
        <v>34</v>
      </c>
      <c r="I23" s="13" t="s">
        <v>35</v>
      </c>
      <c r="J23" s="13" t="s">
        <v>41</v>
      </c>
    </row>
    <row r="24" spans="1:10" ht="27" x14ac:dyDescent="0.25">
      <c r="A24" s="16" t="s">
        <v>42</v>
      </c>
      <c r="B24" s="20">
        <v>-3.1009421265141319</v>
      </c>
      <c r="C24" s="20">
        <v>-2.4491469404489963</v>
      </c>
      <c r="D24" s="20">
        <v>-2.8833699386157572</v>
      </c>
      <c r="E24" s="20">
        <v>-2.2655722959298403</v>
      </c>
      <c r="F24" s="20">
        <v>-0.64494344082390676</v>
      </c>
      <c r="G24" s="20">
        <v>-1.1761110698150763</v>
      </c>
      <c r="H24" s="20">
        <v>-1.4526077594072777</v>
      </c>
      <c r="I24" s="20">
        <v>-0.82634291891119271</v>
      </c>
      <c r="J24" s="20">
        <v>-1.8709270772105522</v>
      </c>
    </row>
    <row r="25" spans="1:10" ht="27" x14ac:dyDescent="0.25">
      <c r="A25" s="16" t="s">
        <v>43</v>
      </c>
      <c r="B25" s="20">
        <v>-13.886836271508498</v>
      </c>
      <c r="C25" s="20">
        <v>-11.468068535825546</v>
      </c>
      <c r="D25" s="20">
        <v>-7.7105458137811809</v>
      </c>
      <c r="E25" s="20">
        <v>-10.06753154433979</v>
      </c>
      <c r="F25" s="20">
        <v>-10.484289121642643</v>
      </c>
      <c r="G25" s="20">
        <v>-11.053315994798439</v>
      </c>
      <c r="H25" s="20">
        <v>-11.045828437132785</v>
      </c>
      <c r="I25" s="20">
        <v>-8.783500837520938</v>
      </c>
      <c r="J25" s="20">
        <v>-10.553312801731314</v>
      </c>
    </row>
    <row r="26" spans="1:10" x14ac:dyDescent="0.25">
      <c r="A26" s="16" t="s">
        <v>44</v>
      </c>
      <c r="B26" s="20">
        <v>-2.431439693271285</v>
      </c>
      <c r="C26" s="20">
        <v>-1.8531844533025008</v>
      </c>
      <c r="D26" s="20">
        <v>-2.6552067225279008</v>
      </c>
      <c r="E26" s="20">
        <v>-3.1298953815150394</v>
      </c>
      <c r="F26" s="20">
        <v>-0.96879942186239909</v>
      </c>
      <c r="G26" s="20">
        <v>-2.0993271801949454</v>
      </c>
      <c r="H26" s="20">
        <v>-1.6576682976210562</v>
      </c>
      <c r="I26" s="20">
        <v>-2.1199603620856671</v>
      </c>
      <c r="J26" s="20">
        <v>-2.2271982913406996</v>
      </c>
    </row>
    <row r="27" spans="1:10" ht="27" x14ac:dyDescent="0.25">
      <c r="A27" s="16" t="s">
        <v>45</v>
      </c>
      <c r="B27" s="20">
        <v>-1.3761644468396335</v>
      </c>
      <c r="C27" s="20">
        <v>-2.0017307341956641</v>
      </c>
      <c r="D27" s="20">
        <v>-0.82174725046690189</v>
      </c>
      <c r="E27" s="20">
        <v>-0.99080959311018524</v>
      </c>
      <c r="F27" s="20">
        <v>0.82255934035143896</v>
      </c>
      <c r="G27" s="20">
        <v>0.17674350099418221</v>
      </c>
      <c r="H27" s="20">
        <v>0.72373182446213569</v>
      </c>
      <c r="I27" s="20">
        <v>0.68479834093020242</v>
      </c>
      <c r="J27" s="20">
        <v>-0.38787243860765019</v>
      </c>
    </row>
    <row r="31" spans="1:10" x14ac:dyDescent="0.25">
      <c r="B31" s="18"/>
      <c r="C31" s="18"/>
      <c r="D31" s="18"/>
      <c r="E31" s="18"/>
      <c r="F31" s="18"/>
      <c r="G31" s="18"/>
      <c r="H31" s="18"/>
      <c r="I31" s="18"/>
      <c r="J31" s="18"/>
    </row>
    <row r="32" spans="1:10" x14ac:dyDescent="0.25">
      <c r="B32" s="18"/>
      <c r="C32" s="18"/>
      <c r="D32" s="18"/>
      <c r="E32" s="18"/>
      <c r="F32" s="18"/>
      <c r="G32" s="18"/>
      <c r="H32" s="18"/>
      <c r="I32" s="18"/>
      <c r="J32" s="18"/>
    </row>
    <row r="33" spans="2:10" x14ac:dyDescent="0.25">
      <c r="B33" s="18"/>
      <c r="C33" s="18"/>
      <c r="D33" s="18"/>
      <c r="E33" s="18"/>
      <c r="F33" s="18"/>
      <c r="G33" s="18"/>
      <c r="H33" s="18"/>
      <c r="I33" s="18"/>
      <c r="J33" s="18"/>
    </row>
    <row r="34" spans="2:10" x14ac:dyDescent="0.25">
      <c r="B34" s="18"/>
      <c r="C34" s="18"/>
      <c r="D34" s="18"/>
      <c r="E34" s="18"/>
      <c r="F34" s="18"/>
      <c r="G34" s="18"/>
      <c r="H34" s="18"/>
      <c r="I34" s="18"/>
      <c r="J34" s="18"/>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41BF9-E805-4EC7-AEEC-540DB63A38F6}">
  <dimension ref="A1:J28"/>
  <sheetViews>
    <sheetView showGridLines="0" workbookViewId="0">
      <selection activeCell="K36" sqref="K36"/>
    </sheetView>
  </sheetViews>
  <sheetFormatPr baseColWidth="10" defaultRowHeight="15" x14ac:dyDescent="0.25"/>
  <cols>
    <col min="1" max="1" width="16.5703125" customWidth="1"/>
    <col min="10" max="10" width="13.140625" customWidth="1"/>
  </cols>
  <sheetData>
    <row r="1" spans="1:1" x14ac:dyDescent="0.25">
      <c r="A1" s="1" t="s">
        <v>48</v>
      </c>
    </row>
    <row r="19" spans="1:10" ht="15.75" x14ac:dyDescent="0.3">
      <c r="A19" s="2" t="s">
        <v>40</v>
      </c>
    </row>
    <row r="20" spans="1:10" ht="15.75" x14ac:dyDescent="0.3">
      <c r="A20" s="2" t="s">
        <v>49</v>
      </c>
    </row>
    <row r="23" spans="1:10" x14ac:dyDescent="0.25">
      <c r="A23" s="12"/>
      <c r="B23" s="13" t="s">
        <v>28</v>
      </c>
      <c r="C23" s="13" t="s">
        <v>29</v>
      </c>
      <c r="D23" s="13" t="s">
        <v>30</v>
      </c>
      <c r="E23" s="13" t="s">
        <v>31</v>
      </c>
      <c r="F23" s="13" t="s">
        <v>32</v>
      </c>
      <c r="G23" s="13" t="s">
        <v>33</v>
      </c>
      <c r="H23" s="13" t="s">
        <v>34</v>
      </c>
      <c r="I23" s="13" t="s">
        <v>35</v>
      </c>
      <c r="J23" s="13" t="s">
        <v>41</v>
      </c>
    </row>
    <row r="24" spans="1:10" x14ac:dyDescent="0.25">
      <c r="A24" s="19" t="s">
        <v>50</v>
      </c>
      <c r="B24" s="20">
        <v>33.895761077253255</v>
      </c>
      <c r="C24" s="20">
        <v>22.187901210707235</v>
      </c>
      <c r="D24" s="20">
        <v>18.923965045639413</v>
      </c>
      <c r="E24" s="20">
        <v>22.769926866847467</v>
      </c>
      <c r="F24" s="20">
        <v>20.626399695986954</v>
      </c>
      <c r="G24" s="20">
        <v>19.42975450132597</v>
      </c>
      <c r="H24" s="20">
        <v>23.382318271119843</v>
      </c>
      <c r="I24" s="20">
        <v>19.366658663969364</v>
      </c>
      <c r="J24" s="20">
        <v>23.216639088007536</v>
      </c>
    </row>
    <row r="25" spans="1:10" x14ac:dyDescent="0.25">
      <c r="A25" s="16" t="s">
        <v>51</v>
      </c>
      <c r="B25" s="20">
        <v>18.979842251582465</v>
      </c>
      <c r="C25" s="20">
        <v>25.301986553832982</v>
      </c>
      <c r="D25" s="20">
        <v>26.854261215206993</v>
      </c>
      <c r="E25" s="20">
        <v>26.424492982982077</v>
      </c>
      <c r="F25" s="20">
        <v>30.885733154762562</v>
      </c>
      <c r="G25" s="20">
        <v>28.641382732898062</v>
      </c>
      <c r="H25" s="20">
        <v>29.02318271119843</v>
      </c>
      <c r="I25" s="20">
        <v>29.70863622230706</v>
      </c>
      <c r="J25" s="20">
        <v>26.355373914294685</v>
      </c>
    </row>
    <row r="26" spans="1:10" x14ac:dyDescent="0.25">
      <c r="A26" s="16" t="s">
        <v>52</v>
      </c>
      <c r="B26" s="20">
        <v>21.194387343904229</v>
      </c>
      <c r="C26" s="20">
        <v>28.896144235680659</v>
      </c>
      <c r="D26" s="20">
        <v>25.759376312581317</v>
      </c>
      <c r="E26" s="20">
        <v>26.618306294749612</v>
      </c>
      <c r="F26" s="20">
        <v>28.897842023900445</v>
      </c>
      <c r="G26" s="20">
        <v>31.559684248073079</v>
      </c>
      <c r="H26" s="20">
        <v>28.181925343811393</v>
      </c>
      <c r="I26" s="20">
        <v>28.805774536466718</v>
      </c>
      <c r="J26" s="20">
        <v>26.935057163038927</v>
      </c>
    </row>
    <row r="27" spans="1:10" x14ac:dyDescent="0.25">
      <c r="A27" s="16" t="s">
        <v>53</v>
      </c>
      <c r="B27" s="20">
        <v>13.751596048139527</v>
      </c>
      <c r="C27" s="20">
        <v>14.099493352844542</v>
      </c>
      <c r="D27" s="20">
        <v>16.143853789966499</v>
      </c>
      <c r="E27" s="20">
        <v>14.240746808703472</v>
      </c>
      <c r="F27" s="20">
        <v>12.662290944912394</v>
      </c>
      <c r="G27" s="20">
        <v>13.465982227322778</v>
      </c>
      <c r="H27" s="20">
        <v>12.640471512770137</v>
      </c>
      <c r="I27" s="20">
        <v>13.721608463442761</v>
      </c>
      <c r="J27" s="20">
        <v>13.9624728573671</v>
      </c>
    </row>
    <row r="28" spans="1:10" x14ac:dyDescent="0.25">
      <c r="A28" s="12" t="s">
        <v>54</v>
      </c>
      <c r="B28" s="20">
        <v>12.17841327912052</v>
      </c>
      <c r="C28" s="20">
        <v>9.5144746469345769</v>
      </c>
      <c r="D28" s="20">
        <v>12.31854363660578</v>
      </c>
      <c r="E28" s="20">
        <v>9.9465270467173745</v>
      </c>
      <c r="F28" s="20">
        <v>6.9277341804376462</v>
      </c>
      <c r="G28" s="20">
        <v>6.9031962903801123</v>
      </c>
      <c r="H28" s="20">
        <v>6.7721021611001966</v>
      </c>
      <c r="I28" s="20">
        <v>8.3973221138140985</v>
      </c>
      <c r="J28" s="20">
        <v>9.5304569772917542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190D-6B92-4982-A0AA-3D2E4572F068}">
  <dimension ref="A1:J30"/>
  <sheetViews>
    <sheetView showGridLines="0" topLeftCell="A4" workbookViewId="0">
      <selection activeCell="M16" sqref="M16"/>
    </sheetView>
  </sheetViews>
  <sheetFormatPr baseColWidth="10" defaultRowHeight="15" x14ac:dyDescent="0.25"/>
  <cols>
    <col min="1" max="1" width="17" customWidth="1"/>
    <col min="10" max="10" width="13.140625" customWidth="1"/>
  </cols>
  <sheetData>
    <row r="1" spans="1:1" x14ac:dyDescent="0.25">
      <c r="A1" s="1" t="s">
        <v>55</v>
      </c>
    </row>
    <row r="21" spans="1:10" ht="15.75" x14ac:dyDescent="0.3">
      <c r="A21" s="2" t="s">
        <v>1</v>
      </c>
    </row>
    <row r="22" spans="1:10" ht="15.75" x14ac:dyDescent="0.3">
      <c r="A22" s="2" t="s">
        <v>279</v>
      </c>
    </row>
    <row r="25" spans="1:10" x14ac:dyDescent="0.25">
      <c r="A25" s="12"/>
      <c r="B25" s="13" t="s">
        <v>28</v>
      </c>
      <c r="C25" s="13" t="s">
        <v>29</v>
      </c>
      <c r="D25" s="13" t="s">
        <v>30</v>
      </c>
      <c r="E25" s="13" t="s">
        <v>31</v>
      </c>
      <c r="F25" s="13" t="s">
        <v>32</v>
      </c>
      <c r="G25" s="13" t="s">
        <v>33</v>
      </c>
      <c r="H25" s="13" t="s">
        <v>34</v>
      </c>
      <c r="I25" s="13" t="s">
        <v>35</v>
      </c>
      <c r="J25" s="13" t="s">
        <v>41</v>
      </c>
    </row>
    <row r="26" spans="1:10" x14ac:dyDescent="0.25">
      <c r="A26" s="16" t="s">
        <v>50</v>
      </c>
      <c r="B26" s="20">
        <v>-3.2934595858469731</v>
      </c>
      <c r="C26" s="20">
        <v>-3.7445725407995205</v>
      </c>
      <c r="D26" s="20">
        <v>-6.3142679633316003</v>
      </c>
      <c r="E26" s="20">
        <v>-6.6122437308781059</v>
      </c>
      <c r="F26" s="20">
        <v>-3.9481822555150847</v>
      </c>
      <c r="G26" s="20">
        <v>-5.1446093276801941</v>
      </c>
      <c r="H26" s="20">
        <v>-3.6245262851034883</v>
      </c>
      <c r="I26" s="20">
        <v>-4.4542824411176483</v>
      </c>
      <c r="J26" s="20">
        <v>-4.4984950648215092</v>
      </c>
    </row>
    <row r="27" spans="1:10" x14ac:dyDescent="0.25">
      <c r="A27" s="16" t="s">
        <v>51</v>
      </c>
      <c r="B27" s="20">
        <v>-4.2694345482780669</v>
      </c>
      <c r="C27" s="20">
        <v>-4.1196934424943104</v>
      </c>
      <c r="D27" s="20">
        <v>-3.6383854721905675</v>
      </c>
      <c r="E27" s="20">
        <v>-3.2494799045321696</v>
      </c>
      <c r="F27" s="20">
        <v>-1.0578195915279878</v>
      </c>
      <c r="G27" s="20">
        <v>-1.7907471417176284</v>
      </c>
      <c r="H27" s="20">
        <v>-1.6418765063850753</v>
      </c>
      <c r="I27" s="20">
        <v>-1.8655988767404672</v>
      </c>
      <c r="J27" s="20">
        <v>-2.7605969428922621</v>
      </c>
    </row>
    <row r="28" spans="1:10" x14ac:dyDescent="0.25">
      <c r="A28" s="16" t="s">
        <v>52</v>
      </c>
      <c r="B28" s="20">
        <v>-3.3091310948844801</v>
      </c>
      <c r="C28" s="20">
        <v>-1.5439974599889463</v>
      </c>
      <c r="D28" s="20">
        <v>-1.2013634443669512</v>
      </c>
      <c r="E28" s="20">
        <v>-0.73963343299103079</v>
      </c>
      <c r="F28" s="20">
        <v>0.63341556172268476</v>
      </c>
      <c r="G28" s="20">
        <v>-0.36353844082402048</v>
      </c>
      <c r="H28" s="20">
        <v>-0.36119639359293171</v>
      </c>
      <c r="I28" s="20">
        <v>0.66292567530395552</v>
      </c>
      <c r="J28" s="20">
        <v>-0.88611383953081535</v>
      </c>
    </row>
    <row r="29" spans="1:10" x14ac:dyDescent="0.25">
      <c r="A29" s="16" t="s">
        <v>53</v>
      </c>
      <c r="B29" s="20">
        <v>-1.4008375807551214</v>
      </c>
      <c r="C29" s="20">
        <v>3.4280956928426261E-2</v>
      </c>
      <c r="D29" s="20">
        <v>6.5086596923467688E-2</v>
      </c>
      <c r="E29" s="20">
        <v>0.30937707172146239</v>
      </c>
      <c r="F29" s="20">
        <v>1.9607843137254901</v>
      </c>
      <c r="G29" s="20">
        <v>1.7250973845297719</v>
      </c>
      <c r="H29" s="20">
        <v>0.45590806894828872</v>
      </c>
      <c r="I29" s="20">
        <v>0.71352225785018919</v>
      </c>
      <c r="J29" s="20">
        <v>0.28184810148880385</v>
      </c>
    </row>
    <row r="30" spans="1:10" x14ac:dyDescent="0.25">
      <c r="A30" s="12" t="s">
        <v>54</v>
      </c>
      <c r="B30" s="20">
        <v>-1.5987414941098999</v>
      </c>
      <c r="C30" s="20">
        <v>-1.9420929074482465</v>
      </c>
      <c r="D30" s="20">
        <v>-1.5273114405044632</v>
      </c>
      <c r="E30" s="20">
        <v>-2.0560875982562727</v>
      </c>
      <c r="F30" s="20">
        <v>-2.044968438624863</v>
      </c>
      <c r="G30" s="20">
        <v>-2.4490466798159107</v>
      </c>
      <c r="H30" s="20">
        <v>-2.1127960470267508</v>
      </c>
      <c r="I30" s="20">
        <v>-2.1059876118375773</v>
      </c>
      <c r="J30" s="20">
        <v>-1.8667239100605266</v>
      </c>
    </row>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22F3-BD87-437C-8D55-1F22F2F8EE4F}">
  <dimension ref="A1:K27"/>
  <sheetViews>
    <sheetView showGridLines="0" workbookViewId="0">
      <selection activeCell="L26" sqref="L26"/>
    </sheetView>
  </sheetViews>
  <sheetFormatPr baseColWidth="10" defaultRowHeight="15" x14ac:dyDescent="0.25"/>
  <cols>
    <col min="1" max="1" width="21.7109375" customWidth="1"/>
    <col min="10" max="10" width="13.28515625" customWidth="1"/>
    <col min="12" max="12" width="35" customWidth="1"/>
    <col min="21" max="21" width="12.85546875" bestFit="1" customWidth="1"/>
  </cols>
  <sheetData>
    <row r="1" spans="1:11" x14ac:dyDescent="0.25">
      <c r="A1" s="1" t="s">
        <v>56</v>
      </c>
    </row>
    <row r="12" spans="1:11" x14ac:dyDescent="0.25">
      <c r="K12" s="18"/>
    </row>
    <row r="15" spans="1:11" x14ac:dyDescent="0.25">
      <c r="K15" s="18"/>
    </row>
    <row r="20" spans="1:11" x14ac:dyDescent="0.25">
      <c r="K20" s="18"/>
    </row>
    <row r="21" spans="1:11" ht="15.75" x14ac:dyDescent="0.3">
      <c r="A21" s="2" t="s">
        <v>40</v>
      </c>
    </row>
    <row r="22" spans="1:11" ht="15.75" x14ac:dyDescent="0.3">
      <c r="A22" s="2" t="s">
        <v>57</v>
      </c>
    </row>
    <row r="24" spans="1:11" x14ac:dyDescent="0.25">
      <c r="A24" s="12"/>
      <c r="B24" s="13" t="s">
        <v>28</v>
      </c>
      <c r="C24" s="13" t="s">
        <v>29</v>
      </c>
      <c r="D24" s="13" t="s">
        <v>30</v>
      </c>
      <c r="E24" s="13" t="s">
        <v>31</v>
      </c>
      <c r="F24" s="13" t="s">
        <v>32</v>
      </c>
      <c r="G24" s="13" t="s">
        <v>33</v>
      </c>
      <c r="H24" s="13" t="s">
        <v>34</v>
      </c>
      <c r="I24" s="13" t="s">
        <v>35</v>
      </c>
      <c r="J24" s="13" t="s">
        <v>41</v>
      </c>
    </row>
    <row r="25" spans="1:11" ht="40.5" x14ac:dyDescent="0.25">
      <c r="A25" s="19" t="s">
        <v>58</v>
      </c>
      <c r="B25" s="20">
        <v>70.235618668596231</v>
      </c>
      <c r="C25" s="20">
        <v>53.04000716999083</v>
      </c>
      <c r="D25" s="20">
        <v>58.402239812461772</v>
      </c>
      <c r="E25" s="20">
        <v>56.407756170947785</v>
      </c>
      <c r="F25" s="20">
        <v>47.932787483548935</v>
      </c>
      <c r="G25" s="20">
        <v>45.147792126277125</v>
      </c>
      <c r="H25" s="20">
        <v>49.321520954934236</v>
      </c>
      <c r="I25" s="20">
        <v>48.814917952832708</v>
      </c>
      <c r="J25" s="20">
        <v>55.173078493833202</v>
      </c>
    </row>
    <row r="26" spans="1:11" ht="40.5" x14ac:dyDescent="0.25">
      <c r="A26" s="16" t="s">
        <v>59</v>
      </c>
      <c r="B26" s="20">
        <v>12.751673299565846</v>
      </c>
      <c r="C26" s="20">
        <v>19.422057373715091</v>
      </c>
      <c r="D26" s="20">
        <v>31.835433157516245</v>
      </c>
      <c r="E26" s="20">
        <v>25.610826321947961</v>
      </c>
      <c r="F26" s="20">
        <v>31.023486778318876</v>
      </c>
      <c r="G26" s="20">
        <v>25.491381214185253</v>
      </c>
      <c r="H26" s="20">
        <v>29.736890654378023</v>
      </c>
      <c r="I26" s="20">
        <v>32.412564308302258</v>
      </c>
      <c r="J26" s="20">
        <v>25.271012006861067</v>
      </c>
    </row>
    <row r="27" spans="1:11" ht="40.5" x14ac:dyDescent="0.25">
      <c r="A27" s="19" t="s">
        <v>60</v>
      </c>
      <c r="B27" s="20">
        <v>17.012708031837917</v>
      </c>
      <c r="C27" s="20">
        <v>27.537935456294083</v>
      </c>
      <c r="D27" s="20">
        <v>9.762327030021984</v>
      </c>
      <c r="E27" s="20">
        <v>17.981417507104254</v>
      </c>
      <c r="F27" s="20">
        <v>21.043725738132192</v>
      </c>
      <c r="G27" s="20">
        <v>29.360826659537619</v>
      </c>
      <c r="H27" s="20">
        <v>20.941588390687745</v>
      </c>
      <c r="I27" s="20">
        <v>18.772517738865027</v>
      </c>
      <c r="J27" s="20">
        <v>19.555909499305727</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21</vt:i4>
      </vt:variant>
    </vt:vector>
  </HeadingPairs>
  <TitlesOfParts>
    <vt:vector size="42" baseType="lpstr">
      <vt:lpstr>Carte 1</vt:lpstr>
      <vt:lpstr>Fg1-1</vt:lpstr>
      <vt:lpstr>Fg1-2</vt:lpstr>
      <vt:lpstr>Carte 2</vt:lpstr>
      <vt:lpstr>Fg2-1</vt:lpstr>
      <vt:lpstr>Fg2-2</vt:lpstr>
      <vt:lpstr>Fg3-1</vt:lpstr>
      <vt:lpstr>Fg3-2</vt:lpstr>
      <vt:lpstr>Fg4-1</vt:lpstr>
      <vt:lpstr>Fg4-2</vt:lpstr>
      <vt:lpstr>Fg5-1</vt:lpstr>
      <vt:lpstr>Fg5-2</vt:lpstr>
      <vt:lpstr>Tb 1</vt:lpstr>
      <vt:lpstr>Fg6</vt:lpstr>
      <vt:lpstr>Fg 7-1</vt:lpstr>
      <vt:lpstr>Fg 7-2</vt:lpstr>
      <vt:lpstr>Fg8-1</vt:lpstr>
      <vt:lpstr>Fg8-2</vt:lpstr>
      <vt:lpstr>Annexe 1</vt:lpstr>
      <vt:lpstr>Annexe 2</vt:lpstr>
      <vt:lpstr>Annexe 3</vt:lpstr>
      <vt:lpstr>'Fg5-1'!_ftn1</vt:lpstr>
      <vt:lpstr>'Fg5-1'!_ftnref1</vt:lpstr>
      <vt:lpstr>'Fg1-1'!_Hlk86052007</vt:lpstr>
      <vt:lpstr>'Fg1-1'!_Hlk86052555</vt:lpstr>
      <vt:lpstr>'Fg2-1'!_Hlk86059637</vt:lpstr>
      <vt:lpstr>'Fg4-1'!_Hlk86075810</vt:lpstr>
      <vt:lpstr>'Fg6'!_Hlk86142193</vt:lpstr>
      <vt:lpstr>'Fg2-2'!_Hlk86142951</vt:lpstr>
      <vt:lpstr>'Fg5-1'!_Hlk86143601</vt:lpstr>
      <vt:lpstr>'Fg 7-1'!_Hlk86143648</vt:lpstr>
      <vt:lpstr>'Fg2-2'!_Hlk87452467</vt:lpstr>
      <vt:lpstr>'Fg2-2'!_Hlk87452522</vt:lpstr>
      <vt:lpstr>'Fg3-2'!_Hlk87454292</vt:lpstr>
      <vt:lpstr>'Fg3-2'!_Hlk87455535</vt:lpstr>
      <vt:lpstr>'Fg4-1'!_Hlk87457982</vt:lpstr>
      <vt:lpstr>'Fg5-1'!_Hlk87458006</vt:lpstr>
      <vt:lpstr>'Fg4-2'!_Hlk87458028</vt:lpstr>
      <vt:lpstr>'Fg4-2'!_Hlk87458096</vt:lpstr>
      <vt:lpstr>'Fg5-1'!_Hlk87458369</vt:lpstr>
      <vt:lpstr>'Fg 7-2'!_Hlk93931352</vt:lpstr>
      <vt:lpstr>'Fg 7-2'!_Hlk93931719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ANTOL 941</dc:creator>
  <cp:lastModifiedBy>Maria ANTOL 941</cp:lastModifiedBy>
  <dcterms:created xsi:type="dcterms:W3CDTF">2015-06-05T18:19:34Z</dcterms:created>
  <dcterms:modified xsi:type="dcterms:W3CDTF">2023-02-02T15:11:09Z</dcterms:modified>
</cp:coreProperties>
</file>